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21696" windowHeight="128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'Feuil1'!$A$1:$R$81</definedName>
  </definedNames>
  <calcPr fullCalcOnLoad="1"/>
</workbook>
</file>

<file path=xl/sharedStrings.xml><?xml version="1.0" encoding="utf-8"?>
<sst xmlns="http://schemas.openxmlformats.org/spreadsheetml/2006/main" count="132" uniqueCount="107">
  <si>
    <t>Nom</t>
  </si>
  <si>
    <t>Adresse</t>
  </si>
  <si>
    <t>Jours</t>
  </si>
  <si>
    <t>EMPLOYEUR :</t>
  </si>
  <si>
    <t>N° pajemploi</t>
  </si>
  <si>
    <t>N° SS</t>
  </si>
  <si>
    <t>SALARIE :</t>
  </si>
  <si>
    <t>heures complémentaires</t>
  </si>
  <si>
    <t>Montant</t>
  </si>
  <si>
    <t>:</t>
  </si>
  <si>
    <t>au</t>
  </si>
  <si>
    <t>Total</t>
  </si>
  <si>
    <t>Taux</t>
  </si>
  <si>
    <t>Salaire</t>
  </si>
  <si>
    <t>C.S.G. déductible</t>
  </si>
  <si>
    <t>A</t>
  </si>
  <si>
    <t>B</t>
  </si>
  <si>
    <t>C</t>
  </si>
  <si>
    <t>+</t>
  </si>
  <si>
    <t>=</t>
  </si>
  <si>
    <t>E</t>
  </si>
  <si>
    <t>F</t>
  </si>
  <si>
    <t>G</t>
  </si>
  <si>
    <t>Déplacement</t>
  </si>
  <si>
    <t>Entretien</t>
  </si>
  <si>
    <t>Total des indemnités</t>
  </si>
  <si>
    <t>Fait le :</t>
  </si>
  <si>
    <t>à :</t>
  </si>
  <si>
    <t>Signature :</t>
  </si>
  <si>
    <t>Bulletin à conserver sans limitation de durée</t>
  </si>
  <si>
    <t>Securité sociale (maladie)</t>
  </si>
  <si>
    <t>-</t>
  </si>
  <si>
    <t xml:space="preserve">congés payés </t>
  </si>
  <si>
    <t>du</t>
  </si>
  <si>
    <t xml:space="preserve">Indemnités </t>
  </si>
  <si>
    <t>période du :</t>
  </si>
  <si>
    <t xml:space="preserve">FICHE DE SALAIRE </t>
  </si>
  <si>
    <t>total</t>
  </si>
  <si>
    <t>Heures complémentaires et supplémentaires</t>
  </si>
  <si>
    <t>Ircem prévoyance</t>
  </si>
  <si>
    <t>Salaire mensuel Brut</t>
  </si>
  <si>
    <t>Taux horaire</t>
  </si>
  <si>
    <t>Assiette 100%</t>
  </si>
  <si>
    <t>heures majorées</t>
  </si>
  <si>
    <t>Salaire de base mensualisé</t>
  </si>
  <si>
    <t>jours de présence</t>
  </si>
  <si>
    <t>Assiette 98,25%</t>
  </si>
  <si>
    <t>H</t>
  </si>
  <si>
    <t>I</t>
  </si>
  <si>
    <t>Prénom</t>
  </si>
  <si>
    <t>Fonction</t>
  </si>
  <si>
    <t>h</t>
  </si>
  <si>
    <t>J</t>
  </si>
  <si>
    <t>reporter ci-contre le montant des congés :</t>
  </si>
  <si>
    <t>Allocation de formation continue ou autre</t>
  </si>
  <si>
    <r>
      <t xml:space="preserve">C.S.G. non déductible et C.R.D.S. </t>
    </r>
    <r>
      <rPr>
        <sz val="7"/>
        <rFont val="Arial"/>
        <family val="2"/>
      </rPr>
      <t xml:space="preserve">(à reporter pour calculer l'abattement fiscal)        </t>
    </r>
    <r>
      <rPr>
        <sz val="10"/>
        <rFont val="Arial"/>
        <family val="2"/>
      </rPr>
      <t>+</t>
    </r>
  </si>
  <si>
    <t>Autres indemnités</t>
  </si>
  <si>
    <t>Convention collective des assistants Maternels du particuliers employeur (code naf 88.91A)</t>
  </si>
  <si>
    <t>nombre d'heures contractuelles mensuelles</t>
  </si>
  <si>
    <t>Heures effectuées</t>
  </si>
  <si>
    <t>Veuillez renseigner les cases vertes.</t>
  </si>
  <si>
    <t>Base journalière</t>
  </si>
  <si>
    <t>Retraite complémentaire (IRCEM)</t>
  </si>
  <si>
    <t>Nom et prénom de l'enfant accueilli :</t>
  </si>
  <si>
    <t>C.E.G</t>
  </si>
  <si>
    <t>Cotisations sociales salariales</t>
  </si>
  <si>
    <t>Total des cotisations sociales</t>
  </si>
  <si>
    <t xml:space="preserve">Exonération de cotisations </t>
  </si>
  <si>
    <r>
      <t>Salaire net à payer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E - G + H</t>
    </r>
  </si>
  <si>
    <r>
      <t xml:space="preserve">Salaire net imposable  </t>
    </r>
    <r>
      <rPr>
        <sz val="8"/>
        <rFont val="Arial"/>
        <family val="2"/>
      </rPr>
      <t>I + F</t>
    </r>
  </si>
  <si>
    <t>K</t>
  </si>
  <si>
    <r>
      <t xml:space="preserve">Montant net à payer   </t>
    </r>
    <r>
      <rPr>
        <sz val="8"/>
        <rFont val="Arial"/>
        <family val="2"/>
      </rPr>
      <t>I + J (+ K)</t>
    </r>
  </si>
  <si>
    <r>
      <rPr>
        <b/>
        <sz val="16"/>
        <color indexed="57"/>
        <rFont val="Arial"/>
        <family val="2"/>
      </rPr>
      <t>UFNAFAAM</t>
    </r>
    <r>
      <rPr>
        <b/>
        <sz val="10"/>
        <color indexed="57"/>
        <rFont val="Arial"/>
        <family val="2"/>
      </rPr>
      <t xml:space="preserve">
Union Fédérative des Associations de Familles d'Accueil et Assistants Maternels
</t>
    </r>
    <r>
      <rPr>
        <b/>
        <sz val="10"/>
        <color indexed="19"/>
        <rFont val="Arial"/>
        <family val="2"/>
      </rPr>
      <t>bulletin de salaire (saisie manuelle des heures effectuees)</t>
    </r>
  </si>
  <si>
    <t xml:space="preserve">       Rémunération totale brute x 98,25 %</t>
  </si>
  <si>
    <t>Rémunération totale brute x 100 %</t>
  </si>
  <si>
    <t xml:space="preserve">                  Salaire brut = C</t>
  </si>
  <si>
    <t>indiquer ci-dessous la nature de l'indemnité</t>
  </si>
  <si>
    <t>nombre d'heures hebdomadaires contractuelles</t>
  </si>
  <si>
    <t>nombre de semaines sur l'année</t>
  </si>
  <si>
    <t>salaire mensualisé</t>
  </si>
  <si>
    <t>heures majorées non contractualisées</t>
  </si>
  <si>
    <t>sur montant des heures supplémentaires et complémentaires</t>
  </si>
  <si>
    <r>
      <t xml:space="preserve">Rémunération totale brute  </t>
    </r>
    <r>
      <rPr>
        <sz val="8"/>
        <rFont val="Arial"/>
        <family val="2"/>
      </rPr>
      <t>A+B+C</t>
    </r>
  </si>
  <si>
    <t>Droit au CPF</t>
  </si>
  <si>
    <t>hors majoration</t>
  </si>
  <si>
    <t>au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</si>
  <si>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</si>
  <si>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</si>
  <si>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</si>
  <si>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</si>
  <si>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</si>
  <si>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</si>
  <si>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</si>
  <si>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</si>
  <si>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</si>
  <si>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</si>
  <si>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</si>
  <si>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</si>
  <si>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nombre d'heures majorées </t>
  </si>
  <si>
    <t>déduction pour absence</t>
  </si>
  <si>
    <t>Salaire horaire BRUT</t>
  </si>
  <si>
    <t>Taux des heures complémentaires</t>
  </si>
  <si>
    <t>Taux des heures majorées</t>
  </si>
  <si>
    <t>Nombre de jours dans le mois</t>
  </si>
  <si>
    <t>Salaire horaire de déduction pour absence</t>
  </si>
  <si>
    <t>accueil occasionnel (si le salaire n'est pas mensualisé)</t>
  </si>
  <si>
    <r>
      <t xml:space="preserve">Mensualisation </t>
    </r>
    <r>
      <rPr>
        <sz val="10"/>
        <rFont val="Arial"/>
        <family val="2"/>
      </rPr>
      <t>(ne rien mettre en cas d'accueil occasionnel)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</si>
</sst>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\ &quot;€&quot;"/>
    <numFmt numFmtId="173" formatCode="[$-40C]dddd\ d\ mmmm\ yyyy"/>
    <numFmt numFmtId="174" formatCode="dd/mm/yy;@"/>
    <numFmt numFmtId="175" formatCode="[$-40C]d\ mmmm\ yyyy;@"/>
    <numFmt numFmtId="176" formatCode="#,##0.000\ &quot;€&quot;"/>
    <numFmt numFmtId="177" formatCode="#,##0.0\ &quot;€&quot;"/>
    <numFmt numFmtId="178" formatCode="00000"/>
    <numFmt numFmtId="179" formatCode="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b/>
      <sz val="10"/>
      <color indexed="57"/>
      <name val="Arial"/>
      <family val="2"/>
    </font>
    <font>
      <b/>
      <sz val="10"/>
      <color indexed="19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 tint="0.34999001026153564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1" xfId="0" applyNumberFormat="1" applyFon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2" xfId="0" applyNumberFormat="1" applyBorder="1" applyAlignment="1" applyProtection="1">
      <alignment vertical="top"/>
      <protection/>
    </xf>
    <xf numFmtId="0" fontId="0" fillId="0" borderId="14" xfId="0" applyNumberFormat="1" applyBorder="1" applyAlignment="1" applyProtection="1">
      <alignment vertical="top"/>
      <protection/>
    </xf>
    <xf numFmtId="0" fontId="0" fillId="0" borderId="15" xfId="0" applyNumberFormat="1" applyBorder="1" applyAlignment="1" applyProtection="1">
      <alignment horizontal="left" vertical="top"/>
      <protection/>
    </xf>
    <xf numFmtId="0" fontId="0" fillId="0" borderId="15" xfId="0" applyNumberFormat="1" applyBorder="1" applyAlignment="1" applyProtection="1">
      <alignment vertical="top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Border="1" applyAlignment="1" applyProtection="1">
      <alignment horizontal="left" vertical="top"/>
      <protection/>
    </xf>
    <xf numFmtId="0" fontId="2" fillId="0" borderId="17" xfId="0" applyNumberFormat="1" applyFont="1" applyBorder="1" applyAlignment="1" applyProtection="1">
      <alignment/>
      <protection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1" fillId="0" borderId="21" xfId="0" applyNumberFormat="1" applyFont="1" applyBorder="1" applyAlignment="1" applyProtection="1">
      <alignment/>
      <protection/>
    </xf>
    <xf numFmtId="0" fontId="1" fillId="0" borderId="22" xfId="0" applyNumberFormat="1" applyFont="1" applyBorder="1" applyAlignment="1" applyProtection="1">
      <alignment/>
      <protection/>
    </xf>
    <xf numFmtId="0" fontId="2" fillId="0" borderId="23" xfId="0" applyNumberFormat="1" applyFont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 applyProtection="1">
      <alignment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5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25" xfId="0" applyNumberForma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7" fillId="0" borderId="0" xfId="0" applyNumberFormat="1" applyFont="1" applyAlignment="1" applyProtection="1">
      <alignment vertical="top" wrapText="1"/>
      <protection/>
    </xf>
    <xf numFmtId="0" fontId="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15" xfId="0" applyNumberFormat="1" applyFon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2" fillId="0" borderId="26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2" fillId="0" borderId="27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Font="1" applyAlignment="1" applyProtection="1">
      <alignment/>
      <protection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6" xfId="0" applyNumberFormat="1" applyBorder="1" applyAlignment="1" applyProtection="1">
      <alignment horizontal="left"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 locked="0"/>
    </xf>
    <xf numFmtId="12" fontId="12" fillId="36" borderId="29" xfId="0" applyNumberFormat="1" applyFont="1" applyFill="1" applyBorder="1" applyAlignment="1" applyProtection="1">
      <alignment horizontal="center"/>
      <protection locked="0"/>
    </xf>
    <xf numFmtId="12" fontId="12" fillId="36" borderId="30" xfId="0" applyNumberFormat="1" applyFont="1" applyFill="1" applyBorder="1" applyAlignment="1" applyProtection="1">
      <alignment horizontal="center"/>
      <protection locked="0"/>
    </xf>
    <xf numFmtId="12" fontId="12" fillId="36" borderId="27" xfId="0" applyNumberFormat="1" applyFont="1" applyFill="1" applyBorder="1" applyAlignment="1" applyProtection="1">
      <alignment horizontal="center"/>
      <protection locked="0"/>
    </xf>
    <xf numFmtId="12" fontId="12" fillId="36" borderId="31" xfId="0" applyNumberFormat="1" applyFont="1" applyFill="1" applyBorder="1" applyAlignment="1" applyProtection="1">
      <alignment horizontal="center"/>
      <protection locked="0"/>
    </xf>
    <xf numFmtId="12" fontId="12" fillId="36" borderId="32" xfId="0" applyNumberFormat="1" applyFont="1" applyFill="1" applyBorder="1" applyAlignment="1" applyProtection="1">
      <alignment horizontal="center"/>
      <protection locked="0"/>
    </xf>
    <xf numFmtId="12" fontId="12" fillId="36" borderId="33" xfId="0" applyNumberFormat="1" applyFont="1" applyFill="1" applyBorder="1" applyAlignment="1" applyProtection="1">
      <alignment horizontal="center"/>
      <protection locked="0"/>
    </xf>
    <xf numFmtId="12" fontId="12" fillId="36" borderId="34" xfId="0" applyNumberFormat="1" applyFont="1" applyFill="1" applyBorder="1" applyAlignment="1" applyProtection="1">
      <alignment horizontal="center"/>
      <protection locked="0"/>
    </xf>
    <xf numFmtId="12" fontId="12" fillId="36" borderId="35" xfId="0" applyNumberFormat="1" applyFont="1" applyFill="1" applyBorder="1" applyAlignment="1" applyProtection="1">
      <alignment horizontal="center"/>
      <protection locked="0"/>
    </xf>
    <xf numFmtId="12" fontId="12" fillId="36" borderId="36" xfId="0" applyNumberFormat="1" applyFont="1" applyFill="1" applyBorder="1" applyAlignment="1" applyProtection="1">
      <alignment horizontal="center"/>
      <protection locked="0"/>
    </xf>
    <xf numFmtId="12" fontId="12" fillId="33" borderId="21" xfId="0" applyNumberFormat="1" applyFont="1" applyFill="1" applyBorder="1" applyAlignment="1" applyProtection="1">
      <alignment horizontal="center"/>
      <protection/>
    </xf>
    <xf numFmtId="12" fontId="12" fillId="36" borderId="37" xfId="0" applyNumberFormat="1" applyFont="1" applyFill="1" applyBorder="1" applyAlignment="1" applyProtection="1">
      <alignment horizontal="center"/>
      <protection locked="0"/>
    </xf>
    <xf numFmtId="12" fontId="12" fillId="33" borderId="22" xfId="0" applyNumberFormat="1" applyFont="1" applyFill="1" applyBorder="1" applyAlignment="1" applyProtection="1">
      <alignment horizontal="center"/>
      <protection/>
    </xf>
    <xf numFmtId="12" fontId="0" fillId="37" borderId="38" xfId="0" applyNumberFormat="1" applyFill="1" applyBorder="1" applyAlignment="1" applyProtection="1">
      <alignment horizontal="center"/>
      <protection locked="0"/>
    </xf>
    <xf numFmtId="12" fontId="0" fillId="37" borderId="27" xfId="0" applyNumberFormat="1" applyFill="1" applyBorder="1" applyAlignment="1" applyProtection="1">
      <alignment horizontal="center"/>
      <protection locked="0"/>
    </xf>
    <xf numFmtId="14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4" fontId="0" fillId="37" borderId="38" xfId="47" applyFont="1" applyFill="1" applyBorder="1" applyAlignment="1" applyProtection="1">
      <alignment horizontal="left" vertical="top"/>
      <protection locked="0"/>
    </xf>
    <xf numFmtId="44" fontId="0" fillId="37" borderId="27" xfId="47" applyFont="1" applyFill="1" applyBorder="1" applyAlignment="1" applyProtection="1">
      <alignment horizontal="left" vertical="top"/>
      <protection locked="0"/>
    </xf>
    <xf numFmtId="49" fontId="0" fillId="37" borderId="15" xfId="0" applyNumberFormat="1" applyFont="1" applyFill="1" applyBorder="1" applyAlignment="1" applyProtection="1">
      <alignment horizontal="left"/>
      <protection locked="0"/>
    </xf>
    <xf numFmtId="49" fontId="0" fillId="37" borderId="15" xfId="0" applyNumberFormat="1" applyFill="1" applyBorder="1" applyAlignment="1" applyProtection="1">
      <alignment horizontal="left"/>
      <protection locked="0"/>
    </xf>
    <xf numFmtId="9" fontId="0" fillId="36" borderId="39" xfId="51" applyFont="1" applyFill="1" applyBorder="1" applyAlignment="1" applyProtection="1">
      <alignment horizontal="center"/>
      <protection locked="0"/>
    </xf>
    <xf numFmtId="9" fontId="0" fillId="36" borderId="40" xfId="51" applyFont="1" applyFill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left" vertical="top"/>
      <protection/>
    </xf>
    <xf numFmtId="0" fontId="0" fillId="0" borderId="26" xfId="0" applyNumberFormat="1" applyBorder="1" applyAlignment="1" applyProtection="1">
      <alignment horizontal="left" vertical="top"/>
      <protection/>
    </xf>
    <xf numFmtId="49" fontId="0" fillId="37" borderId="38" xfId="0" applyNumberFormat="1" applyFill="1" applyBorder="1" applyAlignment="1" applyProtection="1">
      <alignment horizontal="left"/>
      <protection locked="0"/>
    </xf>
    <xf numFmtId="49" fontId="0" fillId="37" borderId="26" xfId="0" applyNumberFormat="1" applyFill="1" applyBorder="1" applyAlignment="1" applyProtection="1">
      <alignment horizontal="left"/>
      <protection locked="0"/>
    </xf>
    <xf numFmtId="49" fontId="0" fillId="37" borderId="27" xfId="0" applyNumberFormat="1" applyFill="1" applyBorder="1" applyAlignment="1" applyProtection="1">
      <alignment horizontal="left"/>
      <protection locked="0"/>
    </xf>
    <xf numFmtId="0" fontId="0" fillId="0" borderId="37" xfId="0" applyNumberFormat="1" applyBorder="1" applyAlignment="1" applyProtection="1">
      <alignment horizontal="center"/>
      <protection/>
    </xf>
    <xf numFmtId="0" fontId="0" fillId="0" borderId="26" xfId="0" applyNumberFormat="1" applyBorder="1" applyAlignment="1" applyProtection="1">
      <alignment horizontal="center"/>
      <protection/>
    </xf>
    <xf numFmtId="0" fontId="0" fillId="0" borderId="27" xfId="0" applyNumberFormat="1" applyBorder="1" applyAlignment="1" applyProtection="1">
      <alignment horizontal="center"/>
      <protection/>
    </xf>
    <xf numFmtId="44" fontId="0" fillId="33" borderId="41" xfId="47" applyFont="1" applyFill="1" applyBorder="1" applyAlignment="1" applyProtection="1">
      <alignment horizontal="right"/>
      <protection/>
    </xf>
    <xf numFmtId="44" fontId="0" fillId="33" borderId="42" xfId="47" applyFont="1" applyFill="1" applyBorder="1" applyAlignment="1" applyProtection="1">
      <alignment horizontal="right"/>
      <protection/>
    </xf>
    <xf numFmtId="10" fontId="0" fillId="0" borderId="42" xfId="0" applyNumberFormat="1" applyBorder="1" applyAlignment="1" applyProtection="1">
      <alignment horizontal="center"/>
      <protection/>
    </xf>
    <xf numFmtId="44" fontId="0" fillId="0" borderId="42" xfId="47" applyFont="1" applyBorder="1" applyAlignment="1" applyProtection="1">
      <alignment horizontal="right"/>
      <protection/>
    </xf>
    <xf numFmtId="44" fontId="0" fillId="0" borderId="43" xfId="47" applyFont="1" applyBorder="1" applyAlignment="1" applyProtection="1">
      <alignment horizontal="right"/>
      <protection/>
    </xf>
    <xf numFmtId="1" fontId="0" fillId="37" borderId="38" xfId="0" applyNumberFormat="1" applyFill="1" applyBorder="1" applyAlignment="1" applyProtection="1">
      <alignment horizontal="center"/>
      <protection locked="0"/>
    </xf>
    <xf numFmtId="1" fontId="0" fillId="37" borderId="27" xfId="0" applyNumberFormat="1" applyFill="1" applyBorder="1" applyAlignment="1" applyProtection="1">
      <alignment horizontal="center"/>
      <protection locked="0"/>
    </xf>
    <xf numFmtId="44" fontId="0" fillId="38" borderId="38" xfId="0" applyNumberFormat="1" applyFill="1" applyBorder="1" applyAlignment="1" applyProtection="1">
      <alignment horizontal="center"/>
      <protection/>
    </xf>
    <xf numFmtId="0" fontId="0" fillId="38" borderId="27" xfId="0" applyNumberFormat="1" applyFill="1" applyBorder="1" applyAlignment="1" applyProtection="1">
      <alignment horizontal="center"/>
      <protection/>
    </xf>
    <xf numFmtId="44" fontId="0" fillId="35" borderId="44" xfId="47" applyFont="1" applyFill="1" applyBorder="1" applyAlignment="1" applyProtection="1">
      <alignment horizontal="center"/>
      <protection/>
    </xf>
    <xf numFmtId="44" fontId="0" fillId="35" borderId="45" xfId="47" applyFont="1" applyFill="1" applyBorder="1" applyAlignment="1" applyProtection="1">
      <alignment horizontal="center"/>
      <protection/>
    </xf>
    <xf numFmtId="44" fontId="0" fillId="35" borderId="46" xfId="47" applyFont="1" applyFill="1" applyBorder="1" applyAlignment="1" applyProtection="1">
      <alignment horizontal="center"/>
      <protection/>
    </xf>
    <xf numFmtId="0" fontId="3" fillId="33" borderId="47" xfId="50" applyNumberFormat="1" applyFont="1" applyFill="1" applyBorder="1" applyAlignment="1" applyProtection="1">
      <alignment horizontal="left" indent="2"/>
      <protection/>
    </xf>
    <xf numFmtId="0" fontId="1" fillId="33" borderId="48" xfId="50" applyNumberFormat="1" applyFont="1" applyFill="1" applyBorder="1" applyAlignment="1" applyProtection="1">
      <alignment horizontal="left" indent="2"/>
      <protection/>
    </xf>
    <xf numFmtId="0" fontId="1" fillId="33" borderId="49" xfId="50" applyNumberFormat="1" applyFont="1" applyFill="1" applyBorder="1" applyAlignment="1" applyProtection="1">
      <alignment horizontal="left" indent="2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2" fillId="33" borderId="38" xfId="0" applyNumberFormat="1" applyFont="1" applyFill="1" applyBorder="1" applyAlignment="1" applyProtection="1">
      <alignment horizontal="center"/>
      <protection/>
    </xf>
    <xf numFmtId="0" fontId="0" fillId="0" borderId="26" xfId="0" applyNumberFormat="1" applyBorder="1" applyAlignment="1" applyProtection="1">
      <alignment/>
      <protection/>
    </xf>
    <xf numFmtId="0" fontId="0" fillId="0" borderId="50" xfId="0" applyNumberForma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51" xfId="0" applyNumberFormat="1" applyBorder="1" applyAlignment="1" applyProtection="1">
      <alignment horizontal="center"/>
      <protection/>
    </xf>
    <xf numFmtId="0" fontId="0" fillId="0" borderId="5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0" fontId="0" fillId="0" borderId="50" xfId="0" applyNumberFormat="1" applyFont="1" applyBorder="1" applyAlignment="1" applyProtection="1">
      <alignment horizontal="left"/>
      <protection/>
    </xf>
    <xf numFmtId="44" fontId="0" fillId="36" borderId="53" xfId="47" applyFont="1" applyFill="1" applyBorder="1" applyAlignment="1" applyProtection="1">
      <alignment horizontal="right"/>
      <protection locked="0"/>
    </xf>
    <xf numFmtId="44" fontId="0" fillId="36" borderId="54" xfId="47" applyFont="1" applyFill="1" applyBorder="1" applyAlignment="1" applyProtection="1">
      <alignment horizontal="right"/>
      <protection locked="0"/>
    </xf>
    <xf numFmtId="44" fontId="0" fillId="36" borderId="55" xfId="47" applyFont="1" applyFill="1" applyBorder="1" applyAlignment="1" applyProtection="1">
      <alignment horizontal="right"/>
      <protection locked="0"/>
    </xf>
    <xf numFmtId="0" fontId="0" fillId="0" borderId="30" xfId="0" applyNumberFormat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vertical="top" wrapText="1"/>
      <protection/>
    </xf>
    <xf numFmtId="0" fontId="7" fillId="0" borderId="25" xfId="0" applyNumberFormat="1" applyFont="1" applyFill="1" applyBorder="1" applyAlignment="1" applyProtection="1">
      <alignment vertical="top" wrapText="1"/>
      <protection/>
    </xf>
    <xf numFmtId="0" fontId="0" fillId="0" borderId="33" xfId="0" applyNumberFormat="1" applyBorder="1" applyAlignment="1" applyProtection="1">
      <alignment horizontal="center"/>
      <protection/>
    </xf>
    <xf numFmtId="0" fontId="0" fillId="36" borderId="42" xfId="0" applyNumberFormat="1" applyFill="1" applyBorder="1" applyAlignment="1" applyProtection="1">
      <alignment horizontal="center"/>
      <protection locked="0"/>
    </xf>
    <xf numFmtId="0" fontId="0" fillId="36" borderId="29" xfId="0" applyNumberFormat="1" applyFont="1" applyFill="1" applyBorder="1" applyAlignment="1" applyProtection="1">
      <alignment horizontal="right"/>
      <protection locked="0"/>
    </xf>
    <xf numFmtId="0" fontId="0" fillId="36" borderId="30" xfId="0" applyNumberFormat="1" applyFill="1" applyBorder="1" applyAlignment="1" applyProtection="1">
      <alignment horizontal="right"/>
      <protection locked="0"/>
    </xf>
    <xf numFmtId="0" fontId="0" fillId="36" borderId="56" xfId="0" applyNumberFormat="1" applyFill="1" applyBorder="1" applyAlignment="1" applyProtection="1">
      <alignment horizontal="right"/>
      <protection locked="0"/>
    </xf>
    <xf numFmtId="0" fontId="0" fillId="37" borderId="38" xfId="0" applyNumberFormat="1" applyFill="1" applyBorder="1" applyAlignment="1" applyProtection="1">
      <alignment horizontal="center"/>
      <protection locked="0"/>
    </xf>
    <xf numFmtId="0" fontId="0" fillId="37" borderId="27" xfId="0" applyNumberFormat="1" applyFill="1" applyBorder="1" applyAlignment="1" applyProtection="1">
      <alignment horizontal="center"/>
      <protection locked="0"/>
    </xf>
    <xf numFmtId="2" fontId="0" fillId="38" borderId="38" xfId="47" applyNumberFormat="1" applyFont="1" applyFill="1" applyBorder="1" applyAlignment="1" applyProtection="1">
      <alignment horizontal="center"/>
      <protection/>
    </xf>
    <xf numFmtId="2" fontId="0" fillId="38" borderId="27" xfId="47" applyNumberFormat="1" applyFont="1" applyFill="1" applyBorder="1" applyAlignment="1" applyProtection="1">
      <alignment horizontal="center"/>
      <protection/>
    </xf>
    <xf numFmtId="44" fontId="0" fillId="36" borderId="39" xfId="0" applyNumberFormat="1" applyFill="1" applyBorder="1" applyAlignment="1" applyProtection="1">
      <alignment horizontal="center"/>
      <protection locked="0"/>
    </xf>
    <xf numFmtId="44" fontId="0" fillId="36" borderId="40" xfId="0" applyNumberFormat="1" applyFill="1" applyBorder="1" applyAlignment="1" applyProtection="1">
      <alignment horizontal="center"/>
      <protection locked="0"/>
    </xf>
    <xf numFmtId="44" fontId="0" fillId="36" borderId="41" xfId="0" applyNumberFormat="1" applyFill="1" applyBorder="1" applyAlignment="1" applyProtection="1">
      <alignment horizontal="right"/>
      <protection locked="0"/>
    </xf>
    <xf numFmtId="44" fontId="0" fillId="36" borderId="42" xfId="0" applyNumberFormat="1" applyFill="1" applyBorder="1" applyAlignment="1" applyProtection="1">
      <alignment horizontal="right"/>
      <protection locked="0"/>
    </xf>
    <xf numFmtId="49" fontId="51" fillId="4" borderId="24" xfId="0" applyNumberFormat="1" applyFont="1" applyFill="1" applyBorder="1" applyAlignment="1" applyProtection="1">
      <alignment horizontal="left"/>
      <protection locked="0"/>
    </xf>
    <xf numFmtId="49" fontId="0" fillId="4" borderId="24" xfId="0" applyNumberFormat="1" applyFont="1" applyFill="1" applyBorder="1" applyAlignment="1" applyProtection="1">
      <alignment horizontal="left"/>
      <protection locked="0"/>
    </xf>
    <xf numFmtId="44" fontId="0" fillId="0" borderId="57" xfId="47" applyFont="1" applyBorder="1" applyAlignment="1" applyProtection="1">
      <alignment horizontal="right"/>
      <protection/>
    </xf>
    <xf numFmtId="44" fontId="0" fillId="0" borderId="58" xfId="47" applyFont="1" applyBorder="1" applyAlignment="1" applyProtection="1">
      <alignment horizontal="right"/>
      <protection/>
    </xf>
    <xf numFmtId="0" fontId="2" fillId="33" borderId="38" xfId="0" applyNumberFormat="1" applyFont="1" applyFill="1" applyBorder="1" applyAlignment="1" applyProtection="1">
      <alignment horizontal="left" indent="1"/>
      <protection/>
    </xf>
    <xf numFmtId="0" fontId="0" fillId="0" borderId="26" xfId="0" applyNumberFormat="1" applyBorder="1" applyAlignment="1" applyProtection="1">
      <alignment horizontal="left" indent="1"/>
      <protection/>
    </xf>
    <xf numFmtId="0" fontId="0" fillId="0" borderId="50" xfId="0" applyNumberFormat="1" applyBorder="1" applyAlignment="1" applyProtection="1">
      <alignment horizontal="left" indent="1"/>
      <protection/>
    </xf>
    <xf numFmtId="44" fontId="2" fillId="0" borderId="26" xfId="47" applyFont="1" applyBorder="1" applyAlignment="1" applyProtection="1">
      <alignment horizontal="right"/>
      <protection/>
    </xf>
    <xf numFmtId="44" fontId="2" fillId="0" borderId="27" xfId="47" applyFont="1" applyBorder="1" applyAlignment="1" applyProtection="1">
      <alignment horizontal="right"/>
      <protection/>
    </xf>
    <xf numFmtId="0" fontId="0" fillId="0" borderId="16" xfId="0" applyNumberFormat="1" applyBorder="1" applyAlignment="1" applyProtection="1">
      <alignment horizontal="right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36" borderId="59" xfId="0" applyNumberFormat="1" applyFill="1" applyBorder="1" applyAlignment="1" applyProtection="1">
      <alignment horizontal="center"/>
      <protection locked="0"/>
    </xf>
    <xf numFmtId="44" fontId="0" fillId="0" borderId="59" xfId="47" applyFont="1" applyBorder="1" applyAlignment="1" applyProtection="1">
      <alignment horizontal="right"/>
      <protection/>
    </xf>
    <xf numFmtId="44" fontId="0" fillId="0" borderId="60" xfId="47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8" xfId="0" applyNumberFormat="1" applyBorder="1" applyAlignment="1" applyProtection="1">
      <alignment horizontal="center"/>
      <protection/>
    </xf>
    <xf numFmtId="0" fontId="0" fillId="0" borderId="50" xfId="0" applyNumberFormat="1" applyBorder="1" applyAlignment="1" applyProtection="1">
      <alignment horizontal="center"/>
      <protection/>
    </xf>
    <xf numFmtId="0" fontId="9" fillId="39" borderId="61" xfId="0" applyNumberFormat="1" applyFont="1" applyFill="1" applyBorder="1" applyAlignment="1" applyProtection="1">
      <alignment horizontal="center" vertical="center" wrapText="1"/>
      <protection/>
    </xf>
    <xf numFmtId="0" fontId="6" fillId="39" borderId="62" xfId="0" applyNumberFormat="1" applyFont="1" applyFill="1" applyBorder="1" applyAlignment="1" applyProtection="1">
      <alignment horizontal="center" vertical="center" wrapText="1"/>
      <protection/>
    </xf>
    <xf numFmtId="0" fontId="6" fillId="39" borderId="63" xfId="0" applyNumberFormat="1" applyFont="1" applyFill="1" applyBorder="1" applyAlignment="1" applyProtection="1">
      <alignment horizontal="center" vertical="center" wrapText="1"/>
      <protection/>
    </xf>
    <xf numFmtId="44" fontId="0" fillId="0" borderId="64" xfId="47" applyFont="1" applyBorder="1" applyAlignment="1" applyProtection="1">
      <alignment horizontal="right"/>
      <protection/>
    </xf>
    <xf numFmtId="12" fontId="0" fillId="36" borderId="59" xfId="0" applyNumberFormat="1" applyFill="1" applyBorder="1" applyAlignment="1" applyProtection="1">
      <alignment horizontal="center"/>
      <protection locked="0"/>
    </xf>
    <xf numFmtId="49" fontId="0" fillId="37" borderId="0" xfId="0" applyNumberFormat="1" applyFont="1" applyFill="1" applyBorder="1" applyAlignment="1" applyProtection="1">
      <alignment horizontal="left" vertical="center"/>
      <protection locked="0"/>
    </xf>
    <xf numFmtId="49" fontId="0" fillId="37" borderId="0" xfId="0" applyNumberFormat="1" applyFill="1" applyBorder="1" applyAlignment="1" applyProtection="1">
      <alignment horizontal="left" vertical="center"/>
      <protection locked="0"/>
    </xf>
    <xf numFmtId="49" fontId="0" fillId="37" borderId="0" xfId="0" applyNumberFormat="1" applyFont="1" applyFill="1" applyBorder="1" applyAlignment="1" applyProtection="1">
      <alignment horizontal="left" vertical="top" wrapText="1"/>
      <protection locked="0"/>
    </xf>
    <xf numFmtId="49" fontId="0" fillId="37" borderId="0" xfId="0" applyNumberFormat="1" applyFill="1" applyBorder="1" applyAlignment="1" applyProtection="1">
      <alignment horizontal="left" vertical="top" wrapText="1"/>
      <protection locked="0"/>
    </xf>
    <xf numFmtId="49" fontId="0" fillId="37" borderId="65" xfId="0" applyNumberFormat="1" applyFill="1" applyBorder="1" applyAlignment="1" applyProtection="1">
      <alignment horizontal="left" vertical="top" wrapText="1"/>
      <protection locked="0"/>
    </xf>
    <xf numFmtId="0" fontId="0" fillId="0" borderId="66" xfId="0" applyNumberFormat="1" applyBorder="1" applyAlignment="1" applyProtection="1">
      <alignment horizontal="center"/>
      <protection/>
    </xf>
    <xf numFmtId="0" fontId="0" fillId="36" borderId="39" xfId="0" applyNumberFormat="1" applyFill="1" applyBorder="1" applyAlignment="1" applyProtection="1">
      <alignment horizontal="center"/>
      <protection locked="0"/>
    </xf>
    <xf numFmtId="0" fontId="0" fillId="36" borderId="45" xfId="0" applyNumberFormat="1" applyFill="1" applyBorder="1" applyAlignment="1" applyProtection="1">
      <alignment horizontal="center"/>
      <protection locked="0"/>
    </xf>
    <xf numFmtId="0" fontId="0" fillId="36" borderId="40" xfId="0" applyNumberFormat="1" applyFill="1" applyBorder="1" applyAlignment="1" applyProtection="1">
      <alignment horizontal="center"/>
      <protection locked="0"/>
    </xf>
    <xf numFmtId="0" fontId="2" fillId="0" borderId="67" xfId="0" applyNumberFormat="1" applyFont="1" applyBorder="1" applyAlignment="1" applyProtection="1">
      <alignment horizontal="left"/>
      <protection/>
    </xf>
    <xf numFmtId="0" fontId="2" fillId="0" borderId="16" xfId="0" applyNumberFormat="1" applyFont="1" applyBorder="1" applyAlignment="1" applyProtection="1">
      <alignment horizontal="left"/>
      <protection/>
    </xf>
    <xf numFmtId="0" fontId="0" fillId="0" borderId="13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3" xfId="0" applyNumberFormat="1" applyFont="1" applyBorder="1" applyAlignment="1" applyProtection="1">
      <alignment horizontal="left"/>
      <protection/>
    </xf>
    <xf numFmtId="49" fontId="0" fillId="37" borderId="33" xfId="0" applyNumberFormat="1" applyFill="1" applyBorder="1" applyAlignment="1" applyProtection="1">
      <alignment horizontal="left" vertic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 horizontal="center"/>
      <protection/>
    </xf>
    <xf numFmtId="0" fontId="0" fillId="0" borderId="68" xfId="0" applyNumberFormat="1" applyBorder="1" applyAlignment="1" applyProtection="1">
      <alignment horizontal="left" vertical="top"/>
      <protection/>
    </xf>
    <xf numFmtId="0" fontId="0" fillId="0" borderId="15" xfId="0" applyNumberFormat="1" applyBorder="1" applyAlignment="1" applyProtection="1">
      <alignment horizontal="left" vertical="top"/>
      <protection/>
    </xf>
    <xf numFmtId="0" fontId="0" fillId="0" borderId="69" xfId="0" applyNumberFormat="1" applyBorder="1" applyAlignment="1" applyProtection="1">
      <alignment horizontal="center"/>
      <protection/>
    </xf>
    <xf numFmtId="0" fontId="1" fillId="0" borderId="70" xfId="0" applyNumberFormat="1" applyFont="1" applyFill="1" applyBorder="1" applyAlignment="1" applyProtection="1">
      <alignment horizontal="center"/>
      <protection/>
    </xf>
    <xf numFmtId="0" fontId="1" fillId="0" borderId="71" xfId="0" applyNumberFormat="1" applyFont="1" applyFill="1" applyBorder="1" applyAlignment="1" applyProtection="1">
      <alignment horizontal="center"/>
      <protection/>
    </xf>
    <xf numFmtId="0" fontId="1" fillId="0" borderId="72" xfId="0" applyNumberFormat="1" applyFont="1" applyFill="1" applyBorder="1" applyAlignment="1" applyProtection="1">
      <alignment horizontal="center"/>
      <protection/>
    </xf>
    <xf numFmtId="49" fontId="0" fillId="37" borderId="33" xfId="0" applyNumberFormat="1" applyFill="1" applyBorder="1" applyAlignment="1" applyProtection="1">
      <alignment horizontal="left" vertical="top" wrapText="1"/>
      <protection locked="0"/>
    </xf>
    <xf numFmtId="0" fontId="0" fillId="0" borderId="29" xfId="0" applyNumberFormat="1" applyFill="1" applyBorder="1" applyAlignment="1" applyProtection="1">
      <alignment horizontal="center"/>
      <protection/>
    </xf>
    <xf numFmtId="44" fontId="0" fillId="38" borderId="64" xfId="47" applyFont="1" applyFill="1" applyBorder="1" applyAlignment="1" applyProtection="1">
      <alignment horizontal="right"/>
      <protection/>
    </xf>
    <xf numFmtId="44" fontId="0" fillId="38" borderId="59" xfId="47" applyFont="1" applyFill="1" applyBorder="1" applyAlignment="1" applyProtection="1">
      <alignment horizontal="right"/>
      <protection/>
    </xf>
    <xf numFmtId="12" fontId="0" fillId="36" borderId="39" xfId="0" applyNumberFormat="1" applyFill="1" applyBorder="1" applyAlignment="1" applyProtection="1">
      <alignment horizontal="center"/>
      <protection locked="0"/>
    </xf>
    <xf numFmtId="12" fontId="0" fillId="36" borderId="45" xfId="0" applyNumberFormat="1" applyFill="1" applyBorder="1" applyAlignment="1" applyProtection="1">
      <alignment horizontal="center"/>
      <protection locked="0"/>
    </xf>
    <xf numFmtId="12" fontId="0" fillId="36" borderId="40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49" fontId="0" fillId="37" borderId="15" xfId="0" applyNumberFormat="1" applyFont="1" applyFill="1" applyBorder="1" applyAlignment="1" applyProtection="1">
      <alignment horizontal="left"/>
      <protection locked="0"/>
    </xf>
    <xf numFmtId="49" fontId="0" fillId="37" borderId="73" xfId="0" applyNumberFormat="1" applyFill="1" applyBorder="1" applyAlignment="1" applyProtection="1">
      <alignment horizontal="left"/>
      <protection locked="0"/>
    </xf>
    <xf numFmtId="44" fontId="0" fillId="0" borderId="74" xfId="47" applyFont="1" applyBorder="1" applyAlignment="1" applyProtection="1">
      <alignment horizontal="right"/>
      <protection/>
    </xf>
    <xf numFmtId="2" fontId="0" fillId="38" borderId="75" xfId="0" applyNumberFormat="1" applyFill="1" applyBorder="1" applyAlignment="1" applyProtection="1">
      <alignment horizontal="center"/>
      <protection/>
    </xf>
    <xf numFmtId="2" fontId="0" fillId="38" borderId="16" xfId="0" applyNumberFormat="1" applyFill="1" applyBorder="1" applyAlignment="1" applyProtection="1">
      <alignment horizontal="center"/>
      <protection/>
    </xf>
    <xf numFmtId="2" fontId="0" fillId="38" borderId="76" xfId="0" applyNumberFormat="1" applyFill="1" applyBorder="1" applyAlignment="1" applyProtection="1">
      <alignment horizontal="center"/>
      <protection/>
    </xf>
    <xf numFmtId="0" fontId="0" fillId="0" borderId="56" xfId="0" applyNumberFormat="1" applyFill="1" applyBorder="1" applyAlignment="1" applyProtection="1">
      <alignment horizontal="center"/>
      <protection/>
    </xf>
    <xf numFmtId="12" fontId="52" fillId="38" borderId="39" xfId="0" applyNumberFormat="1" applyFont="1" applyFill="1" applyBorder="1" applyAlignment="1" applyProtection="1">
      <alignment horizontal="center"/>
      <protection/>
    </xf>
    <xf numFmtId="12" fontId="52" fillId="38" borderId="45" xfId="0" applyNumberFormat="1" applyFont="1" applyFill="1" applyBorder="1" applyAlignment="1" applyProtection="1">
      <alignment horizontal="center"/>
      <protection/>
    </xf>
    <xf numFmtId="12" fontId="52" fillId="38" borderId="40" xfId="0" applyNumberFormat="1" applyFont="1" applyFill="1" applyBorder="1" applyAlignment="1" applyProtection="1">
      <alignment horizontal="center"/>
      <protection/>
    </xf>
    <xf numFmtId="0" fontId="0" fillId="0" borderId="77" xfId="0" applyNumberFormat="1" applyBorder="1" applyAlignment="1" applyProtection="1">
      <alignment horizontal="right"/>
      <protection/>
    </xf>
    <xf numFmtId="0" fontId="0" fillId="0" borderId="69" xfId="0" applyNumberFormat="1" applyBorder="1" applyAlignment="1" applyProtection="1">
      <alignment horizontal="right"/>
      <protection/>
    </xf>
    <xf numFmtId="0" fontId="0" fillId="0" borderId="71" xfId="0" applyNumberFormat="1" applyBorder="1" applyAlignment="1" applyProtection="1">
      <alignment horizontal="center"/>
      <protection/>
    </xf>
    <xf numFmtId="44" fontId="0" fillId="0" borderId="26" xfId="47" applyFont="1" applyBorder="1" applyAlignment="1" applyProtection="1">
      <alignment horizontal="right"/>
      <protection/>
    </xf>
    <xf numFmtId="44" fontId="0" fillId="0" borderId="27" xfId="47" applyFont="1" applyBorder="1" applyAlignment="1" applyProtection="1">
      <alignment horizontal="right"/>
      <protection/>
    </xf>
    <xf numFmtId="0" fontId="2" fillId="33" borderId="78" xfId="0" applyNumberFormat="1" applyFont="1" applyFill="1" applyBorder="1" applyAlignment="1" applyProtection="1">
      <alignment horizontal="left" indent="1"/>
      <protection/>
    </xf>
    <xf numFmtId="0" fontId="0" fillId="0" borderId="79" xfId="0" applyNumberFormat="1" applyBorder="1" applyAlignment="1" applyProtection="1">
      <alignment horizontal="left" indent="1"/>
      <protection/>
    </xf>
    <xf numFmtId="0" fontId="0" fillId="0" borderId="80" xfId="0" applyNumberFormat="1" applyBorder="1" applyAlignment="1" applyProtection="1">
      <alignment horizontal="left" indent="1"/>
      <protection/>
    </xf>
    <xf numFmtId="44" fontId="0" fillId="36" borderId="81" xfId="47" applyFont="1" applyFill="1" applyBorder="1" applyAlignment="1" applyProtection="1">
      <alignment horizontal="right"/>
      <protection locked="0"/>
    </xf>
    <xf numFmtId="44" fontId="0" fillId="36" borderId="71" xfId="47" applyFont="1" applyFill="1" applyBorder="1" applyAlignment="1" applyProtection="1">
      <alignment horizontal="right"/>
      <protection locked="0"/>
    </xf>
    <xf numFmtId="44" fontId="0" fillId="36" borderId="82" xfId="47" applyFont="1" applyFill="1" applyBorder="1" applyAlignment="1" applyProtection="1">
      <alignment horizontal="right"/>
      <protection locked="0"/>
    </xf>
    <xf numFmtId="44" fontId="0" fillId="0" borderId="41" xfId="47" applyFont="1" applyBorder="1" applyAlignment="1" applyProtection="1">
      <alignment horizontal="right"/>
      <protection/>
    </xf>
    <xf numFmtId="12" fontId="0" fillId="36" borderId="42" xfId="0" applyNumberFormat="1" applyFill="1" applyBorder="1" applyAlignment="1" applyProtection="1">
      <alignment horizontal="center"/>
      <protection locked="0"/>
    </xf>
    <xf numFmtId="0" fontId="0" fillId="0" borderId="83" xfId="0" applyNumberFormat="1" applyBorder="1" applyAlignment="1" applyProtection="1">
      <alignment horizontal="right"/>
      <protection/>
    </xf>
    <xf numFmtId="0" fontId="0" fillId="0" borderId="70" xfId="0" applyNumberFormat="1" applyBorder="1" applyAlignment="1" applyProtection="1">
      <alignment horizontal="right"/>
      <protection/>
    </xf>
    <xf numFmtId="0" fontId="0" fillId="0" borderId="71" xfId="0" applyNumberFormat="1" applyBorder="1" applyAlignment="1" applyProtection="1">
      <alignment horizontal="right"/>
      <protection/>
    </xf>
    <xf numFmtId="0" fontId="0" fillId="0" borderId="82" xfId="0" applyNumberFormat="1" applyBorder="1" applyAlignment="1" applyProtection="1">
      <alignment horizontal="right"/>
      <protection/>
    </xf>
    <xf numFmtId="0" fontId="3" fillId="33" borderId="47" xfId="50" applyNumberFormat="1" applyFont="1" applyFill="1" applyBorder="1" applyAlignment="1" applyProtection="1">
      <alignment horizontal="left"/>
      <protection/>
    </xf>
    <xf numFmtId="0" fontId="1" fillId="33" borderId="48" xfId="50" applyNumberFormat="1" applyFont="1" applyFill="1" applyBorder="1" applyAlignment="1" applyProtection="1">
      <alignment horizontal="left"/>
      <protection/>
    </xf>
    <xf numFmtId="0" fontId="1" fillId="33" borderId="49" xfId="50" applyNumberFormat="1" applyFont="1" applyFill="1" applyBorder="1" applyAlignment="1" applyProtection="1">
      <alignment horizontal="left"/>
      <protection/>
    </xf>
    <xf numFmtId="44" fontId="0" fillId="33" borderId="84" xfId="47" applyFont="1" applyFill="1" applyBorder="1" applyAlignment="1" applyProtection="1">
      <alignment horizontal="right"/>
      <protection/>
    </xf>
    <xf numFmtId="44" fontId="0" fillId="33" borderId="85" xfId="47" applyFont="1" applyFill="1" applyBorder="1" applyAlignment="1" applyProtection="1">
      <alignment horizontal="right"/>
      <protection/>
    </xf>
    <xf numFmtId="44" fontId="0" fillId="0" borderId="85" xfId="47" applyFont="1" applyBorder="1" applyAlignment="1" applyProtection="1">
      <alignment horizontal="right"/>
      <protection/>
    </xf>
    <xf numFmtId="44" fontId="0" fillId="0" borderId="86" xfId="47" applyFont="1" applyBorder="1" applyAlignment="1" applyProtection="1">
      <alignment horizontal="right"/>
      <protection/>
    </xf>
    <xf numFmtId="0" fontId="0" fillId="37" borderId="16" xfId="0" applyNumberFormat="1" applyFill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76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87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left" vertical="top" wrapText="1"/>
      <protection locked="0"/>
    </xf>
    <xf numFmtId="0" fontId="0" fillId="37" borderId="0" xfId="0" applyNumberFormat="1" applyFill="1" applyBorder="1" applyAlignment="1" applyProtection="1">
      <alignment horizontal="left" vertical="top" wrapText="1"/>
      <protection locked="0"/>
    </xf>
    <xf numFmtId="0" fontId="0" fillId="37" borderId="33" xfId="0" applyNumberFormat="1" applyFill="1" applyBorder="1" applyAlignment="1" applyProtection="1">
      <alignment horizontal="left" vertical="top" wrapText="1"/>
      <protection locked="0"/>
    </xf>
    <xf numFmtId="0" fontId="0" fillId="37" borderId="14" xfId="0" applyNumberFormat="1" applyFill="1" applyBorder="1" applyAlignment="1" applyProtection="1">
      <alignment horizontal="left" vertical="top" wrapText="1"/>
      <protection locked="0"/>
    </xf>
    <xf numFmtId="0" fontId="0" fillId="37" borderId="15" xfId="0" applyNumberFormat="1" applyFill="1" applyBorder="1" applyAlignment="1" applyProtection="1">
      <alignment horizontal="left" vertical="top" wrapText="1"/>
      <protection locked="0"/>
    </xf>
    <xf numFmtId="0" fontId="0" fillId="37" borderId="73" xfId="0" applyNumberFormat="1" applyFill="1" applyBorder="1" applyAlignment="1" applyProtection="1">
      <alignment horizontal="left" vertical="top" wrapText="1"/>
      <protection locked="0"/>
    </xf>
    <xf numFmtId="44" fontId="2" fillId="0" borderId="37" xfId="47" applyFont="1" applyBorder="1" applyAlignment="1" applyProtection="1">
      <alignment horizontal="right"/>
      <protection/>
    </xf>
    <xf numFmtId="44" fontId="4" fillId="0" borderId="16" xfId="47" applyFont="1" applyBorder="1" applyAlignment="1" applyProtection="1">
      <alignment horizontal="right" vertical="center"/>
      <protection/>
    </xf>
    <xf numFmtId="44" fontId="4" fillId="0" borderId="66" xfId="47" applyFont="1" applyBorder="1" applyAlignment="1" applyProtection="1">
      <alignment horizontal="right" vertical="center"/>
      <protection/>
    </xf>
    <xf numFmtId="44" fontId="4" fillId="0" borderId="15" xfId="47" applyFont="1" applyBorder="1" applyAlignment="1" applyProtection="1">
      <alignment horizontal="right" vertical="center"/>
      <protection/>
    </xf>
    <xf numFmtId="44" fontId="4" fillId="0" borderId="73" xfId="47" applyFont="1" applyBorder="1" applyAlignment="1" applyProtection="1">
      <alignment horizontal="right" vertical="center"/>
      <protection/>
    </xf>
    <xf numFmtId="0" fontId="2" fillId="33" borderId="26" xfId="0" applyNumberFormat="1" applyFont="1" applyFill="1" applyBorder="1" applyAlignment="1" applyProtection="1">
      <alignment horizontal="center"/>
      <protection/>
    </xf>
    <xf numFmtId="0" fontId="2" fillId="33" borderId="50" xfId="0" applyNumberFormat="1" applyFont="1" applyFill="1" applyBorder="1" applyAlignment="1" applyProtection="1">
      <alignment horizontal="center"/>
      <protection/>
    </xf>
    <xf numFmtId="0" fontId="0" fillId="37" borderId="66" xfId="0" applyNumberFormat="1" applyFill="1" applyBorder="1" applyAlignment="1" applyProtection="1">
      <alignment horizontal="left"/>
      <protection locked="0"/>
    </xf>
    <xf numFmtId="44" fontId="0" fillId="34" borderId="35" xfId="47" applyFont="1" applyFill="1" applyBorder="1" applyAlignment="1" applyProtection="1">
      <alignment horizontal="right"/>
      <protection/>
    </xf>
    <xf numFmtId="44" fontId="0" fillId="34" borderId="88" xfId="47" applyFont="1" applyFill="1" applyBorder="1" applyAlignment="1" applyProtection="1">
      <alignment horizontal="right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56" xfId="0" applyNumberFormat="1" applyBorder="1" applyAlignment="1" applyProtection="1">
      <alignment horizontal="center"/>
      <protection/>
    </xf>
    <xf numFmtId="10" fontId="0" fillId="0" borderId="85" xfId="0" applyNumberFormat="1" applyBorder="1" applyAlignment="1" applyProtection="1">
      <alignment horizontal="center"/>
      <protection/>
    </xf>
    <xf numFmtId="44" fontId="0" fillId="36" borderId="64" xfId="0" applyNumberFormat="1" applyFill="1" applyBorder="1" applyAlignment="1" applyProtection="1">
      <alignment horizontal="right"/>
      <protection locked="0"/>
    </xf>
    <xf numFmtId="44" fontId="0" fillId="36" borderId="59" xfId="0" applyNumberFormat="1" applyFill="1" applyBorder="1" applyAlignment="1" applyProtection="1">
      <alignment horizontal="right"/>
      <protection locked="0"/>
    </xf>
    <xf numFmtId="0" fontId="1" fillId="33" borderId="89" xfId="0" applyNumberFormat="1" applyFont="1" applyFill="1" applyBorder="1" applyAlignment="1" applyProtection="1">
      <alignment horizontal="center"/>
      <protection/>
    </xf>
    <xf numFmtId="0" fontId="1" fillId="33" borderId="90" xfId="0" applyNumberFormat="1" applyFont="1" applyFill="1" applyBorder="1" applyAlignment="1" applyProtection="1">
      <alignment horizontal="center"/>
      <protection/>
    </xf>
    <xf numFmtId="0" fontId="1" fillId="33" borderId="91" xfId="0" applyNumberFormat="1" applyFont="1" applyFill="1" applyBorder="1" applyAlignment="1" applyProtection="1">
      <alignment horizontal="center"/>
      <protection/>
    </xf>
    <xf numFmtId="49" fontId="0" fillId="37" borderId="65" xfId="0" applyNumberFormat="1" applyFill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left" vertical="top"/>
      <protection/>
    </xf>
    <xf numFmtId="0" fontId="0" fillId="0" borderId="27" xfId="0" applyNumberFormat="1" applyBorder="1" applyAlignment="1" applyProtection="1">
      <alignment horizontal="left" vertical="top"/>
      <protection/>
    </xf>
    <xf numFmtId="0" fontId="2" fillId="33" borderId="89" xfId="0" applyNumberFormat="1" applyFont="1" applyFill="1" applyBorder="1" applyAlignment="1" applyProtection="1">
      <alignment horizontal="left" indent="1"/>
      <protection/>
    </xf>
    <xf numFmtId="0" fontId="0" fillId="0" borderId="90" xfId="0" applyNumberFormat="1" applyBorder="1" applyAlignment="1" applyProtection="1">
      <alignment horizontal="left" indent="1"/>
      <protection/>
    </xf>
    <xf numFmtId="0" fontId="0" fillId="0" borderId="91" xfId="0" applyNumberFormat="1" applyBorder="1" applyAlignment="1" applyProtection="1">
      <alignment horizontal="left" indent="1"/>
      <protection/>
    </xf>
    <xf numFmtId="44" fontId="0" fillId="0" borderId="89" xfId="47" applyFont="1" applyBorder="1" applyAlignment="1" applyProtection="1">
      <alignment horizontal="right"/>
      <protection/>
    </xf>
    <xf numFmtId="44" fontId="0" fillId="0" borderId="90" xfId="47" applyFont="1" applyBorder="1" applyAlignment="1" applyProtection="1">
      <alignment horizontal="right"/>
      <protection/>
    </xf>
    <xf numFmtId="44" fontId="0" fillId="0" borderId="91" xfId="47" applyFont="1" applyBorder="1" applyAlignment="1" applyProtection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9">
    <dxf>
      <font>
        <color indexed="42"/>
      </font>
    </dxf>
    <dxf>
      <font>
        <color indexed="42"/>
      </font>
    </dxf>
    <dxf>
      <font>
        <color indexed="9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9"/>
      </font>
    </dxf>
    <dxf>
      <font>
        <color indexed="4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4">
      <selection activeCell="F31" sqref="F31:G31"/>
    </sheetView>
  </sheetViews>
  <sheetFormatPr defaultColWidth="10.7109375" defaultRowHeight="12.75"/>
  <cols>
    <col min="1" max="1" width="21.140625" style="2" customWidth="1"/>
    <col min="2" max="16" width="5.7109375" style="2" customWidth="1"/>
    <col min="17" max="17" width="7.140625" style="2" customWidth="1"/>
    <col min="18" max="18" width="3.00390625" style="1" customWidth="1"/>
    <col min="19" max="21" width="0" style="2" hidden="1" customWidth="1"/>
    <col min="22" max="16384" width="10.7109375" style="2" customWidth="1"/>
  </cols>
  <sheetData>
    <row r="1" spans="1:17" ht="46.5" customHeight="1">
      <c r="A1" s="172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spans="1:20" ht="21" customHeight="1">
      <c r="A2" s="275" t="s">
        <v>36</v>
      </c>
      <c r="B2" s="275"/>
      <c r="C2" s="275"/>
      <c r="D2" s="275"/>
      <c r="E2" s="3"/>
      <c r="F2" s="94" t="s">
        <v>35</v>
      </c>
      <c r="G2" s="94"/>
      <c r="H2" s="94"/>
      <c r="I2" s="92"/>
      <c r="J2" s="93"/>
      <c r="K2" s="93"/>
      <c r="L2" s="94" t="s">
        <v>85</v>
      </c>
      <c r="M2" s="94"/>
      <c r="N2" s="92"/>
      <c r="O2" s="93"/>
      <c r="P2" s="93"/>
      <c r="Q2" s="77"/>
      <c r="S2" s="2">
        <v>1</v>
      </c>
      <c r="T2" s="72" t="s">
        <v>86</v>
      </c>
    </row>
    <row r="3" spans="1:20" ht="9" customHeight="1">
      <c r="A3" s="76" t="s">
        <v>60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4"/>
      <c r="N3" s="4"/>
      <c r="O3" s="4"/>
      <c r="P3" s="4"/>
      <c r="Q3" s="4"/>
      <c r="S3" s="2">
        <v>2</v>
      </c>
      <c r="T3" s="72" t="s">
        <v>87</v>
      </c>
    </row>
    <row r="4" spans="1:20" ht="5.25" customHeight="1" thickBo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4"/>
      <c r="N4" s="4"/>
      <c r="O4" s="4"/>
      <c r="P4" s="4"/>
      <c r="Q4" s="4"/>
      <c r="S4" s="2">
        <v>3</v>
      </c>
      <c r="T4" s="72" t="s">
        <v>88</v>
      </c>
    </row>
    <row r="5" spans="1:20" ht="12.75">
      <c r="A5" s="6" t="s">
        <v>3</v>
      </c>
      <c r="B5" s="165"/>
      <c r="C5" s="165"/>
      <c r="D5" s="165"/>
      <c r="E5" s="165"/>
      <c r="F5" s="165"/>
      <c r="G5" s="165"/>
      <c r="H5" s="165"/>
      <c r="I5" s="186" t="s">
        <v>6</v>
      </c>
      <c r="J5" s="187"/>
      <c r="K5" s="165"/>
      <c r="L5" s="165"/>
      <c r="M5" s="165"/>
      <c r="N5" s="165"/>
      <c r="O5" s="165"/>
      <c r="P5" s="165"/>
      <c r="Q5" s="182"/>
      <c r="S5" s="2">
        <v>4</v>
      </c>
      <c r="T5" s="72" t="s">
        <v>89</v>
      </c>
    </row>
    <row r="6" spans="1:20" ht="12.75">
      <c r="A6" s="7" t="s">
        <v>0</v>
      </c>
      <c r="B6" s="177"/>
      <c r="C6" s="178"/>
      <c r="D6" s="178"/>
      <c r="E6" s="178"/>
      <c r="F6" s="178"/>
      <c r="G6" s="178"/>
      <c r="H6" s="178"/>
      <c r="I6" s="188" t="s">
        <v>0</v>
      </c>
      <c r="J6" s="189"/>
      <c r="K6" s="178"/>
      <c r="L6" s="178"/>
      <c r="M6" s="178"/>
      <c r="N6" s="178"/>
      <c r="O6" s="178"/>
      <c r="P6" s="178"/>
      <c r="Q6" s="191"/>
      <c r="S6" s="2">
        <v>5</v>
      </c>
      <c r="T6" s="72" t="s">
        <v>90</v>
      </c>
    </row>
    <row r="7" spans="1:20" ht="12.75">
      <c r="A7" s="9" t="s">
        <v>49</v>
      </c>
      <c r="B7" s="177"/>
      <c r="C7" s="178"/>
      <c r="D7" s="178"/>
      <c r="E7" s="178"/>
      <c r="F7" s="178"/>
      <c r="G7" s="178"/>
      <c r="H7" s="178"/>
      <c r="I7" s="190" t="s">
        <v>49</v>
      </c>
      <c r="J7" s="189"/>
      <c r="K7" s="178"/>
      <c r="L7" s="178"/>
      <c r="M7" s="178"/>
      <c r="N7" s="178"/>
      <c r="O7" s="178"/>
      <c r="P7" s="178"/>
      <c r="Q7" s="191"/>
      <c r="S7" s="2">
        <v>6</v>
      </c>
      <c r="T7" s="72" t="s">
        <v>91</v>
      </c>
    </row>
    <row r="8" spans="1:20" ht="12.75">
      <c r="A8" s="9"/>
      <c r="B8" s="177"/>
      <c r="C8" s="178"/>
      <c r="D8" s="178"/>
      <c r="E8" s="178"/>
      <c r="F8" s="178"/>
      <c r="G8" s="178"/>
      <c r="H8" s="274"/>
      <c r="I8" s="10" t="s">
        <v>50</v>
      </c>
      <c r="J8" s="8"/>
      <c r="K8" s="178"/>
      <c r="L8" s="178"/>
      <c r="M8" s="178"/>
      <c r="N8" s="178"/>
      <c r="O8" s="178"/>
      <c r="P8" s="178"/>
      <c r="Q8" s="191"/>
      <c r="S8" s="2">
        <v>7</v>
      </c>
      <c r="T8" s="72" t="s">
        <v>92</v>
      </c>
    </row>
    <row r="9" spans="1:20" ht="30.75" customHeight="1">
      <c r="A9" s="11" t="s">
        <v>1</v>
      </c>
      <c r="B9" s="179"/>
      <c r="C9" s="180"/>
      <c r="D9" s="180"/>
      <c r="E9" s="180"/>
      <c r="F9" s="180"/>
      <c r="G9" s="180"/>
      <c r="H9" s="181"/>
      <c r="I9" s="207" t="s">
        <v>1</v>
      </c>
      <c r="J9" s="208"/>
      <c r="K9" s="180"/>
      <c r="L9" s="180"/>
      <c r="M9" s="180"/>
      <c r="N9" s="180"/>
      <c r="O9" s="180"/>
      <c r="P9" s="180"/>
      <c r="Q9" s="200"/>
      <c r="S9" s="2">
        <v>8</v>
      </c>
      <c r="T9" s="72" t="s">
        <v>93</v>
      </c>
    </row>
    <row r="10" spans="1:20" ht="13.5" thickBot="1">
      <c r="A10" s="12" t="s">
        <v>4</v>
      </c>
      <c r="B10" s="97"/>
      <c r="C10" s="98"/>
      <c r="D10" s="98"/>
      <c r="E10" s="98"/>
      <c r="F10" s="98"/>
      <c r="G10" s="98"/>
      <c r="H10" s="98"/>
      <c r="I10" s="194" t="s">
        <v>5</v>
      </c>
      <c r="J10" s="195"/>
      <c r="K10" s="209"/>
      <c r="L10" s="98"/>
      <c r="M10" s="98"/>
      <c r="N10" s="98"/>
      <c r="O10" s="98"/>
      <c r="P10" s="98"/>
      <c r="Q10" s="210"/>
      <c r="S10" s="2">
        <v>9</v>
      </c>
      <c r="T10" s="72" t="s">
        <v>94</v>
      </c>
    </row>
    <row r="11" spans="1:20" ht="6" customHeight="1" thickBot="1">
      <c r="A11" s="14"/>
      <c r="B11" s="15"/>
      <c r="C11" s="15"/>
      <c r="D11" s="15"/>
      <c r="E11" s="15"/>
      <c r="F11" s="15"/>
      <c r="G11" s="15"/>
      <c r="H11" s="15"/>
      <c r="I11" s="13"/>
      <c r="J11" s="13"/>
      <c r="K11" s="16"/>
      <c r="L11" s="16"/>
      <c r="M11" s="16"/>
      <c r="N11" s="16"/>
      <c r="O11" s="16"/>
      <c r="P11" s="16"/>
      <c r="Q11" s="16"/>
      <c r="S11" s="2">
        <v>10</v>
      </c>
      <c r="T11" s="72" t="s">
        <v>95</v>
      </c>
    </row>
    <row r="12" spans="1:20" ht="13.5" thickBot="1">
      <c r="A12" s="101" t="s">
        <v>63</v>
      </c>
      <c r="B12" s="102"/>
      <c r="C12" s="102"/>
      <c r="D12" s="102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S12" s="2">
        <v>11</v>
      </c>
      <c r="T12" s="72" t="s">
        <v>96</v>
      </c>
    </row>
    <row r="13" spans="1:20" ht="6" customHeight="1" thickBot="1">
      <c r="A13" s="14"/>
      <c r="B13" s="15"/>
      <c r="C13" s="15"/>
      <c r="D13" s="15"/>
      <c r="E13" s="15"/>
      <c r="F13" s="15"/>
      <c r="G13" s="15"/>
      <c r="H13" s="15"/>
      <c r="I13" s="13"/>
      <c r="J13" s="13"/>
      <c r="K13" s="16"/>
      <c r="L13" s="16"/>
      <c r="M13" s="16"/>
      <c r="N13" s="16"/>
      <c r="O13" s="16"/>
      <c r="P13" s="16"/>
      <c r="Q13" s="16"/>
      <c r="S13" s="2">
        <v>12</v>
      </c>
      <c r="T13" s="72" t="s">
        <v>97</v>
      </c>
    </row>
    <row r="14" spans="1:17" ht="14.25" customHeight="1" thickBot="1">
      <c r="A14" s="276" t="s">
        <v>57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277"/>
    </row>
    <row r="15" spans="1:17" ht="6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3.5" thickBot="1">
      <c r="A16" s="19" t="s">
        <v>2</v>
      </c>
      <c r="B16" s="20">
        <v>1</v>
      </c>
      <c r="C16" s="21">
        <v>2</v>
      </c>
      <c r="D16" s="21">
        <v>3</v>
      </c>
      <c r="E16" s="21">
        <v>4</v>
      </c>
      <c r="F16" s="21">
        <v>5</v>
      </c>
      <c r="G16" s="21">
        <v>6</v>
      </c>
      <c r="H16" s="21">
        <v>7</v>
      </c>
      <c r="I16" s="21">
        <v>8</v>
      </c>
      <c r="J16" s="21">
        <v>9</v>
      </c>
      <c r="K16" s="21">
        <v>10</v>
      </c>
      <c r="L16" s="21">
        <v>11</v>
      </c>
      <c r="M16" s="21">
        <v>12</v>
      </c>
      <c r="N16" s="21">
        <v>13</v>
      </c>
      <c r="O16" s="21">
        <v>14</v>
      </c>
      <c r="P16" s="21">
        <v>15</v>
      </c>
      <c r="Q16" s="22">
        <v>16</v>
      </c>
    </row>
    <row r="17" spans="1:17" ht="13.5" thickBot="1">
      <c r="A17" s="23" t="s">
        <v>7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1:17" ht="13.5" thickBot="1">
      <c r="A18" s="24" t="s">
        <v>43</v>
      </c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ht="12.75">
      <c r="A19" s="25" t="s">
        <v>2</v>
      </c>
      <c r="B19" s="20">
        <v>17</v>
      </c>
      <c r="C19" s="21">
        <v>18</v>
      </c>
      <c r="D19" s="21">
        <v>19</v>
      </c>
      <c r="E19" s="21">
        <v>20</v>
      </c>
      <c r="F19" s="21">
        <v>21</v>
      </c>
      <c r="G19" s="21">
        <v>22</v>
      </c>
      <c r="H19" s="21">
        <v>23</v>
      </c>
      <c r="I19" s="21">
        <v>24</v>
      </c>
      <c r="J19" s="21">
        <v>25</v>
      </c>
      <c r="K19" s="21">
        <v>26</v>
      </c>
      <c r="L19" s="21">
        <v>27</v>
      </c>
      <c r="M19" s="21">
        <v>28</v>
      </c>
      <c r="N19" s="21">
        <v>29</v>
      </c>
      <c r="O19" s="21">
        <v>30</v>
      </c>
      <c r="P19" s="21">
        <v>31</v>
      </c>
      <c r="Q19" s="26" t="s">
        <v>11</v>
      </c>
    </row>
    <row r="20" spans="1:17" ht="13.5" thickBot="1">
      <c r="A20" s="27" t="s">
        <v>7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  <c r="Q20" s="87">
        <f>SUM(B17:Q17,B20:P20)</f>
        <v>0</v>
      </c>
    </row>
    <row r="21" spans="1:17" ht="13.5" thickBot="1">
      <c r="A21" s="24" t="s">
        <v>43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8"/>
      <c r="Q21" s="89">
        <f>SUM(B18:Q18,B21:P21)</f>
        <v>0</v>
      </c>
    </row>
    <row r="22" spans="1:9" ht="6.75" customHeight="1" thickBot="1">
      <c r="A22" s="28"/>
      <c r="B22" s="29"/>
      <c r="C22" s="29"/>
      <c r="D22" s="29"/>
      <c r="E22" s="29"/>
      <c r="F22" s="29"/>
      <c r="G22" s="29"/>
      <c r="H22" s="29"/>
      <c r="I22" s="8"/>
    </row>
    <row r="23" spans="1:18" ht="13.5" thickBot="1">
      <c r="A23" s="124" t="s">
        <v>100</v>
      </c>
      <c r="B23" s="129"/>
      <c r="C23" s="129"/>
      <c r="D23" s="129"/>
      <c r="E23" s="129"/>
      <c r="F23" s="95"/>
      <c r="G23" s="96"/>
      <c r="I23" s="66" t="s">
        <v>103</v>
      </c>
      <c r="J23" s="65"/>
      <c r="K23" s="65"/>
      <c r="L23" s="65"/>
      <c r="M23" s="65"/>
      <c r="N23" s="35"/>
      <c r="P23" s="147"/>
      <c r="Q23" s="148"/>
      <c r="R23" s="2"/>
    </row>
    <row r="24" spans="1:18" ht="12.75">
      <c r="A24" s="72" t="s">
        <v>101</v>
      </c>
      <c r="F24" s="99">
        <v>0</v>
      </c>
      <c r="G24" s="100"/>
      <c r="H24" s="64"/>
      <c r="I24" s="65"/>
      <c r="J24" s="65"/>
      <c r="K24" s="65"/>
      <c r="L24" s="65"/>
      <c r="M24" s="65"/>
      <c r="P24" s="73"/>
      <c r="Q24" s="73"/>
      <c r="R24" s="2"/>
    </row>
    <row r="25" spans="1:18" ht="12.75">
      <c r="A25" s="72" t="s">
        <v>102</v>
      </c>
      <c r="F25" s="99">
        <v>0</v>
      </c>
      <c r="G25" s="100"/>
      <c r="H25" s="37"/>
      <c r="I25" s="66" t="s">
        <v>104</v>
      </c>
      <c r="J25" s="65"/>
      <c r="K25" s="65"/>
      <c r="L25" s="65"/>
      <c r="M25" s="65"/>
      <c r="P25" s="151"/>
      <c r="Q25" s="152"/>
      <c r="R25" s="2"/>
    </row>
    <row r="26" ht="6" customHeight="1">
      <c r="R26" s="2"/>
    </row>
    <row r="27" spans="1:18" ht="13.5" thickBot="1">
      <c r="A27" s="30" t="s">
        <v>106</v>
      </c>
      <c r="B27" s="31"/>
      <c r="C27" s="31"/>
      <c r="D27" s="31"/>
      <c r="E27" s="31"/>
      <c r="F27" s="35"/>
      <c r="G27" s="35"/>
      <c r="H27" s="31"/>
      <c r="I27" s="31"/>
      <c r="J27" s="31"/>
      <c r="K27" s="31"/>
      <c r="R27" s="2"/>
    </row>
    <row r="28" spans="1:17" ht="13.5" thickBot="1">
      <c r="A28" s="66" t="s">
        <v>77</v>
      </c>
      <c r="B28" s="65"/>
      <c r="C28" s="65"/>
      <c r="D28" s="65"/>
      <c r="E28" s="65"/>
      <c r="F28" s="90"/>
      <c r="G28" s="91"/>
      <c r="I28" s="66" t="s">
        <v>79</v>
      </c>
      <c r="J28" s="65"/>
      <c r="K28" s="65"/>
      <c r="L28" s="65"/>
      <c r="M28" s="65"/>
      <c r="N28" s="35"/>
      <c r="P28" s="116">
        <f>F23*F28*F29/12</f>
        <v>0</v>
      </c>
      <c r="Q28" s="117"/>
    </row>
    <row r="29" spans="1:17" ht="13.5" thickBot="1">
      <c r="A29" s="66" t="s">
        <v>78</v>
      </c>
      <c r="B29" s="65"/>
      <c r="C29" s="65"/>
      <c r="D29" s="65"/>
      <c r="E29" s="65"/>
      <c r="F29" s="114"/>
      <c r="G29" s="115"/>
      <c r="I29" s="66" t="s">
        <v>58</v>
      </c>
      <c r="J29" s="65"/>
      <c r="K29" s="65"/>
      <c r="L29" s="65"/>
      <c r="M29" s="65"/>
      <c r="N29" s="35"/>
      <c r="P29" s="149" t="e">
        <f>P28/F23</f>
        <v>#DIV/0!</v>
      </c>
      <c r="Q29" s="150"/>
    </row>
    <row r="30" spans="1:14" ht="13.5" thickBot="1">
      <c r="A30" s="74" t="s">
        <v>98</v>
      </c>
      <c r="B30" s="65"/>
      <c r="C30" s="65"/>
      <c r="D30" s="65"/>
      <c r="F30" s="65"/>
      <c r="G30" s="65"/>
      <c r="H30" s="66"/>
      <c r="K30" s="65"/>
      <c r="L30" s="65"/>
      <c r="M30" s="65"/>
      <c r="N30" s="35"/>
    </row>
    <row r="31" spans="1:18" ht="13.5" thickBot="1">
      <c r="A31" s="65" t="str">
        <f>"sur la période du  "&amp;IF(I2="","",DAY(I2)&amp;" au "&amp;DAY(N2)&amp;" "&amp;VLOOKUP(MONTH(I2),S2:T13,2,FALSE())&amp;" "&amp;YEAR(I2))</f>
        <v>sur la période du  </v>
      </c>
      <c r="B31" s="65"/>
      <c r="C31" s="65"/>
      <c r="D31" s="65"/>
      <c r="E31" s="65"/>
      <c r="F31" s="90"/>
      <c r="G31" s="91"/>
      <c r="H31" s="66"/>
      <c r="K31" s="65"/>
      <c r="L31" s="65"/>
      <c r="M31" s="65"/>
      <c r="N31" s="35"/>
      <c r="P31" s="65"/>
      <c r="Q31" s="35"/>
      <c r="R31" s="35"/>
    </row>
    <row r="32" ht="6" customHeight="1" thickBot="1"/>
    <row r="33" spans="1:19" ht="15" customHeight="1" thickBot="1">
      <c r="A33" s="30" t="s">
        <v>40</v>
      </c>
      <c r="B33" s="31"/>
      <c r="C33" s="31"/>
      <c r="D33" s="31"/>
      <c r="E33" s="31"/>
      <c r="F33" s="32"/>
      <c r="G33" s="32"/>
      <c r="H33" s="33"/>
      <c r="I33" s="201" t="s">
        <v>41</v>
      </c>
      <c r="J33" s="193"/>
      <c r="K33" s="193"/>
      <c r="L33" s="192" t="s">
        <v>59</v>
      </c>
      <c r="M33" s="193"/>
      <c r="N33" s="193"/>
      <c r="O33" s="193" t="s">
        <v>8</v>
      </c>
      <c r="P33" s="193"/>
      <c r="Q33" s="215"/>
      <c r="S33" s="72" t="s">
        <v>84</v>
      </c>
    </row>
    <row r="34" spans="1:21" ht="12.75">
      <c r="A34" s="34" t="s">
        <v>44</v>
      </c>
      <c r="D34" s="35" t="s">
        <v>9</v>
      </c>
      <c r="F34" s="35"/>
      <c r="G34" s="35"/>
      <c r="H34" s="36" t="s">
        <v>18</v>
      </c>
      <c r="I34" s="202">
        <f>F23</f>
        <v>0</v>
      </c>
      <c r="J34" s="203"/>
      <c r="K34" s="203"/>
      <c r="L34" s="212" t="e">
        <f>P29</f>
        <v>#DIV/0!</v>
      </c>
      <c r="M34" s="213"/>
      <c r="N34" s="214"/>
      <c r="O34" s="211">
        <f>P28</f>
        <v>0</v>
      </c>
      <c r="P34" s="167"/>
      <c r="Q34" s="168"/>
      <c r="S34" s="2" t="e">
        <f>((L34-L35)*F23)</f>
        <v>#DIV/0!</v>
      </c>
      <c r="U34" s="2">
        <v>506.25</v>
      </c>
    </row>
    <row r="35" spans="1:17" ht="12.75">
      <c r="A35" s="68" t="str">
        <f>"            majoration pour "&amp;F31&amp;" heures majorées prévues au contrat"</f>
        <v>            majoration pour  heures majorées prévues au contrat</v>
      </c>
      <c r="D35" s="66"/>
      <c r="E35" s="70"/>
      <c r="H35" s="37"/>
      <c r="I35" s="202">
        <f>F23*((F25))</f>
        <v>0</v>
      </c>
      <c r="J35" s="203"/>
      <c r="K35" s="203"/>
      <c r="L35" s="216">
        <f>F31</f>
        <v>0</v>
      </c>
      <c r="M35" s="217"/>
      <c r="N35" s="218"/>
      <c r="O35" s="112">
        <f>I35*L35</f>
        <v>0</v>
      </c>
      <c r="P35" s="112"/>
      <c r="Q35" s="113"/>
    </row>
    <row r="36" spans="1:17" ht="3" customHeight="1">
      <c r="A36" s="71"/>
      <c r="B36" s="73"/>
      <c r="C36" s="73"/>
      <c r="D36" s="74"/>
      <c r="E36" s="69"/>
      <c r="H36" s="37"/>
      <c r="I36" s="118"/>
      <c r="J36" s="119"/>
      <c r="K36" s="119"/>
      <c r="L36" s="119"/>
      <c r="M36" s="119"/>
      <c r="N36" s="119"/>
      <c r="O36" s="119"/>
      <c r="P36" s="119"/>
      <c r="Q36" s="120"/>
    </row>
    <row r="37" spans="1:17" ht="12.75">
      <c r="A37" s="75" t="s">
        <v>105</v>
      </c>
      <c r="H37" s="36" t="s">
        <v>18</v>
      </c>
      <c r="I37" s="202">
        <f>F23</f>
        <v>0</v>
      </c>
      <c r="J37" s="203"/>
      <c r="K37" s="203"/>
      <c r="L37" s="204"/>
      <c r="M37" s="205"/>
      <c r="N37" s="206"/>
      <c r="O37" s="167">
        <f>I37*L37</f>
        <v>0</v>
      </c>
      <c r="P37" s="167"/>
      <c r="Q37" s="168"/>
    </row>
    <row r="38" spans="1:17" ht="3" customHeight="1">
      <c r="A38" s="71"/>
      <c r="B38" s="67"/>
      <c r="C38" s="67"/>
      <c r="D38" s="66"/>
      <c r="E38" s="69"/>
      <c r="H38" s="37"/>
      <c r="I38" s="118"/>
      <c r="J38" s="119"/>
      <c r="K38" s="119"/>
      <c r="L38" s="119"/>
      <c r="M38" s="119"/>
      <c r="N38" s="119"/>
      <c r="O38" s="119"/>
      <c r="P38" s="119"/>
      <c r="Q38" s="120"/>
    </row>
    <row r="39" spans="1:17" ht="12.75">
      <c r="A39" s="75" t="s">
        <v>99</v>
      </c>
      <c r="E39" s="8"/>
      <c r="H39" s="36" t="s">
        <v>31</v>
      </c>
      <c r="I39" s="202">
        <f>IF(P25="",F23,P25)</f>
        <v>0</v>
      </c>
      <c r="J39" s="203"/>
      <c r="K39" s="203"/>
      <c r="L39" s="204"/>
      <c r="M39" s="205"/>
      <c r="N39" s="206"/>
      <c r="O39" s="167">
        <f>-I39*L39</f>
        <v>0</v>
      </c>
      <c r="P39" s="167"/>
      <c r="Q39" s="168"/>
    </row>
    <row r="40" spans="1:17" ht="13.5" thickBot="1">
      <c r="A40" s="35" t="s">
        <v>32</v>
      </c>
      <c r="B40" s="2" t="s">
        <v>33</v>
      </c>
      <c r="C40" s="183"/>
      <c r="D40" s="184"/>
      <c r="E40" s="184"/>
      <c r="F40" s="184"/>
      <c r="G40" s="185"/>
      <c r="H40" s="36" t="s">
        <v>18</v>
      </c>
      <c r="I40" s="197" t="s">
        <v>53</v>
      </c>
      <c r="J40" s="198"/>
      <c r="K40" s="198"/>
      <c r="L40" s="198"/>
      <c r="M40" s="198"/>
      <c r="N40" s="199"/>
      <c r="O40" s="227"/>
      <c r="P40" s="228"/>
      <c r="Q40" s="229"/>
    </row>
    <row r="41" spans="1:18" ht="13.5" thickTop="1">
      <c r="A41" s="35"/>
      <c r="B41" s="2" t="s">
        <v>10</v>
      </c>
      <c r="C41" s="183"/>
      <c r="D41" s="184"/>
      <c r="E41" s="184"/>
      <c r="F41" s="184"/>
      <c r="G41" s="185"/>
      <c r="H41" s="36" t="s">
        <v>19</v>
      </c>
      <c r="I41" s="278" t="s">
        <v>37</v>
      </c>
      <c r="J41" s="279"/>
      <c r="K41" s="279"/>
      <c r="L41" s="279"/>
      <c r="M41" s="279"/>
      <c r="N41" s="280"/>
      <c r="O41" s="281">
        <f>SUM(O34:Q40)</f>
        <v>0</v>
      </c>
      <c r="P41" s="282"/>
      <c r="Q41" s="283"/>
      <c r="R41" s="1" t="s">
        <v>15</v>
      </c>
    </row>
    <row r="42" spans="1:17" ht="6" customHeight="1" thickBot="1">
      <c r="A42" s="132"/>
      <c r="B42" s="132"/>
      <c r="C42" s="132"/>
      <c r="D42" s="132"/>
      <c r="E42" s="132"/>
      <c r="F42" s="132"/>
      <c r="G42" s="132"/>
      <c r="H42" s="142"/>
      <c r="I42" s="219"/>
      <c r="J42" s="220"/>
      <c r="K42" s="220"/>
      <c r="L42" s="196"/>
      <c r="M42" s="196"/>
      <c r="N42" s="196"/>
      <c r="O42" s="220"/>
      <c r="P42" s="220"/>
      <c r="Q42" s="232"/>
    </row>
    <row r="43" spans="1:17" ht="13.5" thickTop="1">
      <c r="A43" s="132"/>
      <c r="B43" s="132"/>
      <c r="C43" s="132"/>
      <c r="D43" s="132"/>
      <c r="E43" s="132"/>
      <c r="F43" s="132"/>
      <c r="G43" s="132"/>
      <c r="H43" s="142"/>
      <c r="I43" s="271" t="s">
        <v>38</v>
      </c>
      <c r="J43" s="272"/>
      <c r="K43" s="272"/>
      <c r="L43" s="272"/>
      <c r="M43" s="272"/>
      <c r="N43" s="272"/>
      <c r="O43" s="272"/>
      <c r="P43" s="272"/>
      <c r="Q43" s="273"/>
    </row>
    <row r="44" spans="1:18" ht="12.75">
      <c r="A44" s="75" t="s">
        <v>7</v>
      </c>
      <c r="I44" s="175">
        <f>F23*(1+(F24))</f>
        <v>0</v>
      </c>
      <c r="J44" s="167"/>
      <c r="K44" s="167"/>
      <c r="L44" s="176"/>
      <c r="M44" s="176"/>
      <c r="N44" s="176"/>
      <c r="O44" s="167">
        <f>I44*L44</f>
        <v>0</v>
      </c>
      <c r="P44" s="167"/>
      <c r="Q44" s="168"/>
      <c r="R44" s="1" t="s">
        <v>16</v>
      </c>
    </row>
    <row r="45" spans="1:19" ht="12.75">
      <c r="A45" s="124" t="s">
        <v>80</v>
      </c>
      <c r="B45" s="125"/>
      <c r="C45" s="125"/>
      <c r="D45" s="125"/>
      <c r="E45" s="125"/>
      <c r="F45" s="35"/>
      <c r="I45" s="230">
        <f>F23*(1+(F25))</f>
        <v>0</v>
      </c>
      <c r="J45" s="112"/>
      <c r="K45" s="112"/>
      <c r="L45" s="231"/>
      <c r="M45" s="231"/>
      <c r="N45" s="231"/>
      <c r="O45" s="112">
        <f>I45*L45</f>
        <v>0</v>
      </c>
      <c r="P45" s="112"/>
      <c r="Q45" s="113"/>
      <c r="R45" s="1" t="s">
        <v>17</v>
      </c>
      <c r="S45" s="40" t="b">
        <v>1</v>
      </c>
    </row>
    <row r="46" spans="1:21" ht="6" customHeight="1" thickBot="1">
      <c r="A46" s="35"/>
      <c r="B46" s="35"/>
      <c r="C46" s="35"/>
      <c r="D46" s="35"/>
      <c r="E46" s="35"/>
      <c r="F46" s="35"/>
      <c r="G46" s="35"/>
      <c r="H46" s="35"/>
      <c r="I46" s="233"/>
      <c r="J46" s="234"/>
      <c r="K46" s="234"/>
      <c r="L46" s="196"/>
      <c r="M46" s="196"/>
      <c r="N46" s="196"/>
      <c r="O46" s="220"/>
      <c r="P46" s="220"/>
      <c r="Q46" s="232"/>
      <c r="U46" s="41"/>
    </row>
    <row r="47" spans="1:18" ht="14.25" thickBot="1" thickTop="1">
      <c r="A47" s="130"/>
      <c r="B47" s="130"/>
      <c r="C47" s="130"/>
      <c r="D47" s="130"/>
      <c r="E47" s="130"/>
      <c r="F47" s="130"/>
      <c r="G47" s="130"/>
      <c r="H47" s="131"/>
      <c r="I47" s="224" t="s">
        <v>82</v>
      </c>
      <c r="J47" s="225"/>
      <c r="K47" s="225"/>
      <c r="L47" s="225"/>
      <c r="M47" s="225"/>
      <c r="N47" s="226"/>
      <c r="O47" s="222">
        <f>SUM(O41,O44:Q45)</f>
        <v>0</v>
      </c>
      <c r="P47" s="222"/>
      <c r="Q47" s="223"/>
      <c r="R47" s="39" t="s">
        <v>20</v>
      </c>
    </row>
    <row r="48" spans="1:17" ht="6" customHeight="1" thickBo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ht="13.5" thickBot="1">
      <c r="A49" s="30" t="s">
        <v>65</v>
      </c>
      <c r="B49" s="31"/>
      <c r="C49" s="31"/>
      <c r="D49" s="31"/>
      <c r="E49" s="31"/>
      <c r="F49" s="31"/>
      <c r="G49" s="31"/>
      <c r="H49" s="42"/>
      <c r="I49" s="170" t="s">
        <v>13</v>
      </c>
      <c r="J49" s="107"/>
      <c r="K49" s="171"/>
      <c r="L49" s="139" t="s">
        <v>12</v>
      </c>
      <c r="M49" s="139"/>
      <c r="N49" s="139"/>
      <c r="O49" s="106" t="s">
        <v>8</v>
      </c>
      <c r="P49" s="107"/>
      <c r="Q49" s="108"/>
    </row>
    <row r="50" spans="1:17" ht="12.75">
      <c r="A50" s="35" t="s">
        <v>46</v>
      </c>
      <c r="B50" s="43"/>
      <c r="C50" s="43"/>
      <c r="D50" s="43"/>
      <c r="E50" s="43"/>
      <c r="F50" s="43"/>
      <c r="G50" s="43"/>
      <c r="H50" s="36"/>
      <c r="I50" s="236" t="s">
        <v>73</v>
      </c>
      <c r="J50" s="237"/>
      <c r="K50" s="237"/>
      <c r="L50" s="237"/>
      <c r="M50" s="237"/>
      <c r="N50" s="237"/>
      <c r="O50" s="237"/>
      <c r="P50" s="237"/>
      <c r="Q50" s="238"/>
    </row>
    <row r="51" spans="1:21" ht="12.75">
      <c r="A51" s="35" t="s">
        <v>14</v>
      </c>
      <c r="H51" s="36" t="s">
        <v>18</v>
      </c>
      <c r="I51" s="109">
        <f>O47*0.9825</f>
        <v>0</v>
      </c>
      <c r="J51" s="110"/>
      <c r="K51" s="110"/>
      <c r="L51" s="111">
        <v>0.068</v>
      </c>
      <c r="M51" s="111"/>
      <c r="N51" s="111"/>
      <c r="O51" s="112">
        <f>I51*L51</f>
        <v>0</v>
      </c>
      <c r="P51" s="112"/>
      <c r="Q51" s="113"/>
      <c r="S51" s="2" t="e">
        <f>$S$34*0.9825*L51</f>
        <v>#DIV/0!</v>
      </c>
      <c r="U51" s="2">
        <v>33.822562500000004</v>
      </c>
    </row>
    <row r="52" spans="1:21" ht="12.75">
      <c r="A52" s="34" t="s">
        <v>55</v>
      </c>
      <c r="H52" s="36"/>
      <c r="I52" s="109">
        <f>O47*0.9825</f>
        <v>0</v>
      </c>
      <c r="J52" s="110"/>
      <c r="K52" s="110"/>
      <c r="L52" s="111">
        <v>0.029</v>
      </c>
      <c r="M52" s="111"/>
      <c r="N52" s="111"/>
      <c r="O52" s="112">
        <f>I52*L52</f>
        <v>0</v>
      </c>
      <c r="P52" s="112"/>
      <c r="Q52" s="113"/>
      <c r="R52" s="39" t="s">
        <v>21</v>
      </c>
      <c r="S52" s="2" t="e">
        <f>$S$34*0.9825*L52</f>
        <v>#DIV/0!</v>
      </c>
      <c r="U52" s="2">
        <v>14.424328125</v>
      </c>
    </row>
    <row r="53" spans="1:17" ht="13.5" thickBot="1">
      <c r="A53" s="140"/>
      <c r="B53" s="140"/>
      <c r="C53" s="140"/>
      <c r="D53" s="140"/>
      <c r="E53" s="140"/>
      <c r="F53" s="140"/>
      <c r="G53" s="140"/>
      <c r="H53" s="141"/>
      <c r="I53" s="233"/>
      <c r="J53" s="234"/>
      <c r="K53" s="234"/>
      <c r="L53" s="221"/>
      <c r="M53" s="221"/>
      <c r="N53" s="221"/>
      <c r="O53" s="234"/>
      <c r="P53" s="234"/>
      <c r="Q53" s="235"/>
    </row>
    <row r="54" spans="1:17" ht="13.5" thickTop="1">
      <c r="A54" s="44" t="s">
        <v>42</v>
      </c>
      <c r="B54" s="45"/>
      <c r="C54" s="45"/>
      <c r="D54" s="45"/>
      <c r="E54" s="45"/>
      <c r="F54" s="45"/>
      <c r="G54" s="45"/>
      <c r="H54" s="46"/>
      <c r="I54" s="121" t="s">
        <v>74</v>
      </c>
      <c r="J54" s="122"/>
      <c r="K54" s="122"/>
      <c r="L54" s="122" t="s">
        <v>75</v>
      </c>
      <c r="M54" s="122"/>
      <c r="N54" s="122"/>
      <c r="O54" s="122"/>
      <c r="P54" s="122"/>
      <c r="Q54" s="123"/>
    </row>
    <row r="55" spans="1:21" ht="12.75">
      <c r="A55" s="35" t="s">
        <v>30</v>
      </c>
      <c r="H55" s="36" t="s">
        <v>18</v>
      </c>
      <c r="I55" s="109">
        <f>O47</f>
        <v>0</v>
      </c>
      <c r="J55" s="110"/>
      <c r="K55" s="110"/>
      <c r="L55" s="111">
        <v>0.073</v>
      </c>
      <c r="M55" s="111"/>
      <c r="N55" s="111"/>
      <c r="O55" s="112">
        <f>I55*L55</f>
        <v>0</v>
      </c>
      <c r="P55" s="112"/>
      <c r="Q55" s="113"/>
      <c r="S55" s="2" t="e">
        <f>$S$34*L55</f>
        <v>#DIV/0!</v>
      </c>
      <c r="U55" s="2">
        <v>36.95625</v>
      </c>
    </row>
    <row r="56" spans="1:21" ht="12.75">
      <c r="A56" s="35" t="s">
        <v>62</v>
      </c>
      <c r="H56" s="36" t="s">
        <v>18</v>
      </c>
      <c r="I56" s="109">
        <f>O47</f>
        <v>0</v>
      </c>
      <c r="J56" s="110"/>
      <c r="K56" s="110"/>
      <c r="L56" s="111">
        <v>0.0315</v>
      </c>
      <c r="M56" s="111"/>
      <c r="N56" s="111"/>
      <c r="O56" s="112">
        <f>I56*L56</f>
        <v>0</v>
      </c>
      <c r="P56" s="112"/>
      <c r="Q56" s="113"/>
      <c r="S56" s="2" t="e">
        <f>$S$34*L56</f>
        <v>#DIV/0!</v>
      </c>
      <c r="U56" s="2">
        <v>15.946875</v>
      </c>
    </row>
    <row r="57" spans="1:21" ht="12.75">
      <c r="A57" s="35" t="s">
        <v>64</v>
      </c>
      <c r="H57" s="36" t="s">
        <v>18</v>
      </c>
      <c r="I57" s="109">
        <f>O47</f>
        <v>0</v>
      </c>
      <c r="J57" s="110"/>
      <c r="K57" s="110"/>
      <c r="L57" s="111">
        <v>0.0086</v>
      </c>
      <c r="M57" s="111"/>
      <c r="N57" s="111"/>
      <c r="O57" s="112">
        <f>I57*L57</f>
        <v>0</v>
      </c>
      <c r="P57" s="112"/>
      <c r="Q57" s="113"/>
      <c r="S57" s="2" t="e">
        <f>$S$34*L57</f>
        <v>#DIV/0!</v>
      </c>
      <c r="U57" s="2">
        <v>4.35375</v>
      </c>
    </row>
    <row r="58" spans="1:21" ht="12.75">
      <c r="A58" s="34" t="s">
        <v>39</v>
      </c>
      <c r="H58" s="36" t="s">
        <v>18</v>
      </c>
      <c r="I58" s="239">
        <f>O47</f>
        <v>0</v>
      </c>
      <c r="J58" s="240"/>
      <c r="K58" s="240"/>
      <c r="L58" s="268">
        <v>0.0115</v>
      </c>
      <c r="M58" s="268"/>
      <c r="N58" s="268"/>
      <c r="O58" s="241">
        <f>I58*L58</f>
        <v>0</v>
      </c>
      <c r="P58" s="241"/>
      <c r="Q58" s="242"/>
      <c r="S58" s="2" t="e">
        <f>$S$34*L58</f>
        <v>#DIV/0!</v>
      </c>
      <c r="U58" s="2">
        <v>5.8218749999999995</v>
      </c>
    </row>
    <row r="59" spans="1:17" ht="6.75" customHeight="1" thickBot="1">
      <c r="A59" s="31"/>
      <c r="B59" s="31"/>
      <c r="C59" s="31"/>
      <c r="D59" s="31"/>
      <c r="E59" s="31"/>
      <c r="F59" s="31"/>
      <c r="G59" s="31"/>
      <c r="H59" s="42"/>
      <c r="I59" s="233"/>
      <c r="J59" s="234"/>
      <c r="K59" s="234"/>
      <c r="L59" s="221"/>
      <c r="M59" s="221"/>
      <c r="N59" s="221"/>
      <c r="O59" s="234"/>
      <c r="P59" s="234"/>
      <c r="Q59" s="235"/>
    </row>
    <row r="60" spans="1:21" ht="14.25" thickBot="1" thickTop="1">
      <c r="A60" s="35"/>
      <c r="H60" s="36" t="s">
        <v>19</v>
      </c>
      <c r="I60" s="224" t="s">
        <v>66</v>
      </c>
      <c r="J60" s="225"/>
      <c r="K60" s="225"/>
      <c r="L60" s="225"/>
      <c r="M60" s="225"/>
      <c r="N60" s="226"/>
      <c r="O60" s="264">
        <f>SUM(O51:O58)</f>
        <v>0</v>
      </c>
      <c r="P60" s="264"/>
      <c r="Q60" s="265"/>
      <c r="R60" s="39" t="s">
        <v>22</v>
      </c>
      <c r="S60" s="2" t="e">
        <f>SUM(S51:S58)</f>
        <v>#DIV/0!</v>
      </c>
      <c r="U60" s="2">
        <v>111.32564062500002</v>
      </c>
    </row>
    <row r="61" spans="1:17" ht="6" customHeight="1" thickBot="1">
      <c r="A61" s="35"/>
      <c r="H61" s="36"/>
      <c r="I61" s="164"/>
      <c r="J61" s="164"/>
      <c r="K61" s="164"/>
      <c r="L61" s="165"/>
      <c r="M61" s="165"/>
      <c r="N61" s="165"/>
      <c r="O61" s="164"/>
      <c r="P61" s="164"/>
      <c r="Q61" s="164"/>
    </row>
    <row r="62" spans="1:17" ht="13.5" thickBot="1">
      <c r="A62" s="30" t="s">
        <v>67</v>
      </c>
      <c r="B62" s="31"/>
      <c r="C62" s="31"/>
      <c r="D62" s="31"/>
      <c r="E62" s="31"/>
      <c r="F62" s="31"/>
      <c r="G62" s="31"/>
      <c r="H62" s="42"/>
      <c r="I62" s="170" t="s">
        <v>13</v>
      </c>
      <c r="J62" s="107"/>
      <c r="K62" s="171"/>
      <c r="L62" s="139" t="s">
        <v>12</v>
      </c>
      <c r="M62" s="139"/>
      <c r="N62" s="139"/>
      <c r="O62" s="106" t="s">
        <v>8</v>
      </c>
      <c r="P62" s="107"/>
      <c r="Q62" s="108"/>
    </row>
    <row r="63" spans="1:18" ht="12.75">
      <c r="A63" s="75" t="s">
        <v>81</v>
      </c>
      <c r="B63" s="43"/>
      <c r="C63" s="43"/>
      <c r="D63" s="43"/>
      <c r="E63" s="43"/>
      <c r="F63" s="43"/>
      <c r="G63" s="43"/>
      <c r="H63" s="36"/>
      <c r="I63" s="109">
        <f>((L35+L45)*I45)+(L44*I44)</f>
        <v>0</v>
      </c>
      <c r="J63" s="110"/>
      <c r="K63" s="110"/>
      <c r="L63" s="111">
        <v>0.1131</v>
      </c>
      <c r="M63" s="111"/>
      <c r="N63" s="111"/>
      <c r="O63" s="112">
        <f>I63*L63</f>
        <v>0</v>
      </c>
      <c r="P63" s="112"/>
      <c r="Q63" s="113"/>
      <c r="R63" s="1" t="s">
        <v>47</v>
      </c>
    </row>
    <row r="64" spans="1:8" ht="6" customHeight="1" thickBot="1">
      <c r="A64" s="35"/>
      <c r="H64" s="36"/>
    </row>
    <row r="65" spans="1:18" ht="13.5" thickBot="1">
      <c r="A65" s="35"/>
      <c r="B65" s="35"/>
      <c r="C65" s="35"/>
      <c r="D65" s="35"/>
      <c r="E65" s="35"/>
      <c r="F65" s="35"/>
      <c r="G65" s="35"/>
      <c r="H65" s="47"/>
      <c r="I65" s="159" t="s">
        <v>68</v>
      </c>
      <c r="J65" s="160"/>
      <c r="K65" s="160"/>
      <c r="L65" s="160"/>
      <c r="M65" s="160"/>
      <c r="N65" s="161"/>
      <c r="O65" s="162">
        <f>O47-O60+O63</f>
        <v>0</v>
      </c>
      <c r="P65" s="162"/>
      <c r="Q65" s="163"/>
      <c r="R65" s="1" t="s">
        <v>48</v>
      </c>
    </row>
    <row r="66" spans="1:8" ht="6" customHeight="1" thickBot="1">
      <c r="A66" s="35"/>
      <c r="H66" s="36"/>
    </row>
    <row r="67" spans="1:17" ht="13.5" thickBot="1">
      <c r="A67" s="30" t="s">
        <v>34</v>
      </c>
      <c r="B67" s="31"/>
      <c r="C67" s="31"/>
      <c r="D67" s="31"/>
      <c r="E67" s="31"/>
      <c r="F67" s="31"/>
      <c r="G67" s="31"/>
      <c r="H67" s="42"/>
      <c r="I67" s="169" t="s">
        <v>61</v>
      </c>
      <c r="J67" s="139"/>
      <c r="K67" s="139"/>
      <c r="L67" s="266" t="s">
        <v>45</v>
      </c>
      <c r="M67" s="139"/>
      <c r="N67" s="139"/>
      <c r="O67" s="266" t="s">
        <v>8</v>
      </c>
      <c r="P67" s="139"/>
      <c r="Q67" s="267"/>
    </row>
    <row r="68" spans="1:17" ht="12.75">
      <c r="A68" s="35" t="s">
        <v>24</v>
      </c>
      <c r="H68" s="36" t="s">
        <v>18</v>
      </c>
      <c r="I68" s="269"/>
      <c r="J68" s="270"/>
      <c r="K68" s="270"/>
      <c r="L68" s="166"/>
      <c r="M68" s="166"/>
      <c r="N68" s="166"/>
      <c r="O68" s="167">
        <f>I68*L68</f>
        <v>0</v>
      </c>
      <c r="P68" s="167"/>
      <c r="Q68" s="168"/>
    </row>
    <row r="69" spans="1:17" ht="12.75">
      <c r="A69" s="48" t="s">
        <v>23</v>
      </c>
      <c r="H69" s="36"/>
      <c r="I69" s="153"/>
      <c r="J69" s="154"/>
      <c r="K69" s="154"/>
      <c r="L69" s="143"/>
      <c r="M69" s="143"/>
      <c r="N69" s="143"/>
      <c r="O69" s="112">
        <f>I69*L69</f>
        <v>0</v>
      </c>
      <c r="P69" s="112"/>
      <c r="Q69" s="113"/>
    </row>
    <row r="70" spans="1:17" ht="13.5" thickBot="1">
      <c r="A70" s="38" t="s">
        <v>54</v>
      </c>
      <c r="B70" s="31"/>
      <c r="C70" s="31"/>
      <c r="D70" s="31"/>
      <c r="E70" s="31"/>
      <c r="F70" s="31"/>
      <c r="G70" s="31"/>
      <c r="H70" s="42" t="s">
        <v>18</v>
      </c>
      <c r="I70" s="153"/>
      <c r="J70" s="154"/>
      <c r="K70" s="154"/>
      <c r="L70" s="143"/>
      <c r="M70" s="143"/>
      <c r="N70" s="143"/>
      <c r="O70" s="157">
        <f>I70*L70</f>
        <v>0</v>
      </c>
      <c r="P70" s="157"/>
      <c r="Q70" s="158"/>
    </row>
    <row r="71" spans="1:18" ht="14.25" thickBot="1" thickTop="1">
      <c r="A71" s="35"/>
      <c r="H71" s="36" t="s">
        <v>19</v>
      </c>
      <c r="I71" s="224" t="s">
        <v>25</v>
      </c>
      <c r="J71" s="225"/>
      <c r="K71" s="225"/>
      <c r="L71" s="225"/>
      <c r="M71" s="225"/>
      <c r="N71" s="226"/>
      <c r="O71" s="264">
        <f>SUM(O68:Q70)</f>
        <v>0</v>
      </c>
      <c r="P71" s="264"/>
      <c r="Q71" s="265"/>
      <c r="R71" s="1" t="s">
        <v>52</v>
      </c>
    </row>
    <row r="72" spans="2:17" ht="6" customHeight="1" thickBot="1">
      <c r="B72" s="35"/>
      <c r="C72" s="35"/>
      <c r="D72" s="35"/>
      <c r="E72" s="35"/>
      <c r="F72" s="35"/>
      <c r="G72" s="35"/>
      <c r="H72" s="47"/>
      <c r="I72" s="49"/>
      <c r="J72" s="49"/>
      <c r="K72" s="49"/>
      <c r="L72" s="49"/>
      <c r="M72" s="49"/>
      <c r="N72" s="49"/>
      <c r="O72" s="50"/>
      <c r="P72" s="50"/>
      <c r="Q72" s="50"/>
    </row>
    <row r="73" spans="1:17" ht="13.5" thickBot="1">
      <c r="A73" s="51" t="s">
        <v>56</v>
      </c>
      <c r="B73" s="63" t="s">
        <v>76</v>
      </c>
      <c r="C73" s="52"/>
      <c r="D73" s="52"/>
      <c r="E73" s="52"/>
      <c r="F73" s="52"/>
      <c r="G73" s="52"/>
      <c r="H73" s="53"/>
      <c r="I73" s="133"/>
      <c r="J73" s="134"/>
      <c r="K73" s="134"/>
      <c r="L73" s="134"/>
      <c r="M73" s="134"/>
      <c r="N73" s="135"/>
      <c r="O73" s="54"/>
      <c r="P73" s="55" t="s">
        <v>8</v>
      </c>
      <c r="Q73" s="56"/>
    </row>
    <row r="74" spans="1:18" ht="13.5" thickBot="1">
      <c r="A74" s="155"/>
      <c r="B74" s="156"/>
      <c r="C74" s="156"/>
      <c r="D74" s="156"/>
      <c r="E74" s="156"/>
      <c r="F74" s="156"/>
      <c r="G74" s="156"/>
      <c r="H74" s="57"/>
      <c r="I74" s="126"/>
      <c r="J74" s="127"/>
      <c r="K74" s="127"/>
      <c r="L74" s="127"/>
      <c r="M74" s="127"/>
      <c r="N74" s="128"/>
      <c r="O74" s="136"/>
      <c r="P74" s="137"/>
      <c r="Q74" s="138"/>
      <c r="R74" s="1" t="s">
        <v>70</v>
      </c>
    </row>
    <row r="75" spans="1:8" ht="6" customHeight="1" thickBot="1">
      <c r="A75" s="34"/>
      <c r="B75" s="35"/>
      <c r="C75" s="35"/>
      <c r="D75" s="35"/>
      <c r="E75" s="35"/>
      <c r="F75" s="35"/>
      <c r="G75" s="35"/>
      <c r="H75" s="36"/>
    </row>
    <row r="76" spans="1:17" ht="12.75">
      <c r="A76" s="61" t="s">
        <v>26</v>
      </c>
      <c r="B76" s="243"/>
      <c r="C76" s="243"/>
      <c r="D76" s="62" t="s">
        <v>27</v>
      </c>
      <c r="E76" s="243"/>
      <c r="F76" s="243"/>
      <c r="G76" s="263"/>
      <c r="H76" s="58"/>
      <c r="I76" s="244" t="s">
        <v>71</v>
      </c>
      <c r="J76" s="245"/>
      <c r="K76" s="245"/>
      <c r="L76" s="245"/>
      <c r="M76" s="245"/>
      <c r="N76" s="246"/>
      <c r="O76" s="257">
        <f>O65+O71+O74</f>
        <v>0</v>
      </c>
      <c r="P76" s="257"/>
      <c r="Q76" s="258"/>
    </row>
    <row r="77" spans="1:17" ht="13.5" thickBot="1">
      <c r="A77" s="250" t="s">
        <v>28</v>
      </c>
      <c r="B77" s="251"/>
      <c r="C77" s="251"/>
      <c r="D77" s="251"/>
      <c r="E77" s="251"/>
      <c r="F77" s="251"/>
      <c r="G77" s="252"/>
      <c r="H77" s="58"/>
      <c r="I77" s="247"/>
      <c r="J77" s="248"/>
      <c r="K77" s="248"/>
      <c r="L77" s="248"/>
      <c r="M77" s="248"/>
      <c r="N77" s="249"/>
      <c r="O77" s="259"/>
      <c r="P77" s="259"/>
      <c r="Q77" s="260"/>
    </row>
    <row r="78" spans="1:8" ht="13.5" thickBot="1">
      <c r="A78" s="250"/>
      <c r="B78" s="251"/>
      <c r="C78" s="251"/>
      <c r="D78" s="251"/>
      <c r="E78" s="251"/>
      <c r="F78" s="251"/>
      <c r="G78" s="252"/>
      <c r="H78" s="59"/>
    </row>
    <row r="79" spans="1:21" ht="13.5" thickBot="1">
      <c r="A79" s="253"/>
      <c r="B79" s="254"/>
      <c r="C79" s="254"/>
      <c r="D79" s="254"/>
      <c r="E79" s="254"/>
      <c r="F79" s="254"/>
      <c r="G79" s="255"/>
      <c r="H79" s="59"/>
      <c r="I79" s="126" t="s">
        <v>69</v>
      </c>
      <c r="J79" s="261"/>
      <c r="K79" s="261"/>
      <c r="L79" s="261"/>
      <c r="M79" s="261"/>
      <c r="N79" s="262"/>
      <c r="O79" s="256">
        <f>O65+O52</f>
        <v>0</v>
      </c>
      <c r="P79" s="162"/>
      <c r="Q79" s="163"/>
      <c r="S79" s="2" t="e">
        <f>S34-S60+S52</f>
        <v>#DIV/0!</v>
      </c>
      <c r="U79" s="2">
        <v>409.3486875</v>
      </c>
    </row>
    <row r="80" ht="13.5" thickBot="1">
      <c r="A80" s="2" t="s">
        <v>29</v>
      </c>
    </row>
    <row r="81" spans="9:17" ht="13.5" thickBot="1">
      <c r="I81" s="72" t="s">
        <v>83</v>
      </c>
      <c r="K81" s="60"/>
      <c r="M81" s="60"/>
      <c r="O81" s="144" t="s">
        <v>51</v>
      </c>
      <c r="P81" s="145"/>
      <c r="Q81" s="146" t="s">
        <v>51</v>
      </c>
    </row>
  </sheetData>
  <sheetProtection password="8351" sheet="1" objects="1" scenarios="1" selectLockedCells="1"/>
  <protectedRanges>
    <protectedRange sqref="L2:P2" name="dates"/>
  </protectedRanges>
  <mergeCells count="149">
    <mergeCell ref="I56:K56"/>
    <mergeCell ref="L56:N56"/>
    <mergeCell ref="B8:H8"/>
    <mergeCell ref="C41:G41"/>
    <mergeCell ref="A2:D2"/>
    <mergeCell ref="F2:H2"/>
    <mergeCell ref="A14:Q14"/>
    <mergeCell ref="I41:N41"/>
    <mergeCell ref="F24:G24"/>
    <mergeCell ref="O41:Q41"/>
    <mergeCell ref="I68:K68"/>
    <mergeCell ref="I70:K70"/>
    <mergeCell ref="I43:Q43"/>
    <mergeCell ref="I39:K39"/>
    <mergeCell ref="O46:Q46"/>
    <mergeCell ref="I55:K55"/>
    <mergeCell ref="L57:N57"/>
    <mergeCell ref="I59:K59"/>
    <mergeCell ref="L59:N59"/>
    <mergeCell ref="O57:Q57"/>
    <mergeCell ref="O71:Q71"/>
    <mergeCell ref="I71:N71"/>
    <mergeCell ref="L55:N55"/>
    <mergeCell ref="O55:Q55"/>
    <mergeCell ref="L67:N67"/>
    <mergeCell ref="O67:Q67"/>
    <mergeCell ref="O60:Q60"/>
    <mergeCell ref="I60:N60"/>
    <mergeCell ref="O56:Q56"/>
    <mergeCell ref="L58:N58"/>
    <mergeCell ref="B76:C76"/>
    <mergeCell ref="I76:N77"/>
    <mergeCell ref="A77:G79"/>
    <mergeCell ref="O79:Q79"/>
    <mergeCell ref="O76:Q77"/>
    <mergeCell ref="I79:N79"/>
    <mergeCell ref="E76:G76"/>
    <mergeCell ref="I58:K58"/>
    <mergeCell ref="I57:K57"/>
    <mergeCell ref="O58:Q58"/>
    <mergeCell ref="O59:Q59"/>
    <mergeCell ref="L49:N49"/>
    <mergeCell ref="O49:Q49"/>
    <mergeCell ref="I51:K51"/>
    <mergeCell ref="L51:N51"/>
    <mergeCell ref="O51:Q51"/>
    <mergeCell ref="I49:K49"/>
    <mergeCell ref="O53:Q53"/>
    <mergeCell ref="I53:K53"/>
    <mergeCell ref="I52:K52"/>
    <mergeCell ref="L52:N52"/>
    <mergeCell ref="O52:Q52"/>
    <mergeCell ref="I50:Q50"/>
    <mergeCell ref="I42:K42"/>
    <mergeCell ref="L53:N53"/>
    <mergeCell ref="O47:Q47"/>
    <mergeCell ref="I47:N47"/>
    <mergeCell ref="O40:Q40"/>
    <mergeCell ref="I45:K45"/>
    <mergeCell ref="L45:N45"/>
    <mergeCell ref="O42:Q42"/>
    <mergeCell ref="I46:K46"/>
    <mergeCell ref="L46:N46"/>
    <mergeCell ref="L39:N39"/>
    <mergeCell ref="O33:Q33"/>
    <mergeCell ref="I35:K35"/>
    <mergeCell ref="L35:N35"/>
    <mergeCell ref="O35:Q35"/>
    <mergeCell ref="O39:Q39"/>
    <mergeCell ref="K7:Q7"/>
    <mergeCell ref="K9:Q9"/>
    <mergeCell ref="I33:K33"/>
    <mergeCell ref="I37:K37"/>
    <mergeCell ref="L37:N37"/>
    <mergeCell ref="I9:J9"/>
    <mergeCell ref="K10:Q10"/>
    <mergeCell ref="O34:Q34"/>
    <mergeCell ref="L34:N34"/>
    <mergeCell ref="I34:K34"/>
    <mergeCell ref="O45:Q45"/>
    <mergeCell ref="I5:J5"/>
    <mergeCell ref="I6:J6"/>
    <mergeCell ref="I7:J7"/>
    <mergeCell ref="O37:Q37"/>
    <mergeCell ref="K8:Q8"/>
    <mergeCell ref="L33:N33"/>
    <mergeCell ref="I10:J10"/>
    <mergeCell ref="L42:N42"/>
    <mergeCell ref="I40:N40"/>
    <mergeCell ref="A1:Q1"/>
    <mergeCell ref="I44:K44"/>
    <mergeCell ref="L44:N44"/>
    <mergeCell ref="O44:Q44"/>
    <mergeCell ref="B5:H5"/>
    <mergeCell ref="B6:H6"/>
    <mergeCell ref="B7:H7"/>
    <mergeCell ref="B9:H9"/>
    <mergeCell ref="K5:Q5"/>
    <mergeCell ref="C40:G40"/>
    <mergeCell ref="O70:Q70"/>
    <mergeCell ref="I65:N65"/>
    <mergeCell ref="O65:Q65"/>
    <mergeCell ref="I61:K61"/>
    <mergeCell ref="L61:N61"/>
    <mergeCell ref="O61:Q61"/>
    <mergeCell ref="L68:N68"/>
    <mergeCell ref="O68:Q68"/>
    <mergeCell ref="I67:K67"/>
    <mergeCell ref="I62:K62"/>
    <mergeCell ref="A43:H43"/>
    <mergeCell ref="L70:N70"/>
    <mergeCell ref="O81:Q81"/>
    <mergeCell ref="P23:Q23"/>
    <mergeCell ref="P29:Q29"/>
    <mergeCell ref="P25:Q25"/>
    <mergeCell ref="I69:K69"/>
    <mergeCell ref="L69:N69"/>
    <mergeCell ref="A42:H42"/>
    <mergeCell ref="A74:G74"/>
    <mergeCell ref="A45:E45"/>
    <mergeCell ref="I74:N74"/>
    <mergeCell ref="A23:E23"/>
    <mergeCell ref="A47:H47"/>
    <mergeCell ref="A48:Q48"/>
    <mergeCell ref="I73:N73"/>
    <mergeCell ref="O74:Q74"/>
    <mergeCell ref="O69:Q69"/>
    <mergeCell ref="L62:N62"/>
    <mergeCell ref="A53:H53"/>
    <mergeCell ref="O62:Q62"/>
    <mergeCell ref="I63:K63"/>
    <mergeCell ref="L63:N63"/>
    <mergeCell ref="O63:Q63"/>
    <mergeCell ref="F28:G28"/>
    <mergeCell ref="F29:G29"/>
    <mergeCell ref="P28:Q28"/>
    <mergeCell ref="I36:Q36"/>
    <mergeCell ref="I38:Q38"/>
    <mergeCell ref="I54:Q54"/>
    <mergeCell ref="F31:G31"/>
    <mergeCell ref="I2:K2"/>
    <mergeCell ref="L2:M2"/>
    <mergeCell ref="N2:P2"/>
    <mergeCell ref="F23:G23"/>
    <mergeCell ref="B10:H10"/>
    <mergeCell ref="F25:G25"/>
    <mergeCell ref="A12:D12"/>
    <mergeCell ref="E12:Q12"/>
    <mergeCell ref="K6:Q6"/>
  </mergeCells>
  <conditionalFormatting sqref="O68:Q68 O39:Q39 O70:Q70 I40 O44:Q45">
    <cfRule type="cellIs" priority="11" dxfId="2" operator="equal" stopIfTrue="1">
      <formula>0</formula>
    </cfRule>
  </conditionalFormatting>
  <conditionalFormatting sqref="L68:N68 L70:N70 L44:N45 L37:N37 L39:N39">
    <cfRule type="cellIs" priority="12" dxfId="0" operator="equal" stopIfTrue="1">
      <formula>0</formula>
    </cfRule>
  </conditionalFormatting>
  <conditionalFormatting sqref="O69:Q69">
    <cfRule type="cellIs" priority="9" dxfId="2" operator="equal" stopIfTrue="1">
      <formula>0</formula>
    </cfRule>
  </conditionalFormatting>
  <conditionalFormatting sqref="L69:N69">
    <cfRule type="cellIs" priority="10" dxfId="0" operator="equal" stopIfTrue="1">
      <formula>0</formula>
    </cfRule>
  </conditionalFormatting>
  <conditionalFormatting sqref="O40:Q40">
    <cfRule type="cellIs" priority="6" dxfId="0" operator="equal" stopIfTrue="1">
      <formula>0</formula>
    </cfRule>
  </conditionalFormatting>
  <conditionalFormatting sqref="L34:N34">
    <cfRule type="cellIs" priority="5" dxfId="0" operator="equal" stopIfTrue="1">
      <formula>0</formula>
    </cfRule>
  </conditionalFormatting>
  <conditionalFormatting sqref="O35:Q35">
    <cfRule type="cellIs" priority="3" dxfId="2" operator="equal" stopIfTrue="1">
      <formula>0</formula>
    </cfRule>
  </conditionalFormatting>
  <conditionalFormatting sqref="L35:N35">
    <cfRule type="cellIs" priority="2" dxfId="0" operator="equal" stopIfTrue="1">
      <formula>0</formula>
    </cfRule>
  </conditionalFormatting>
  <conditionalFormatting sqref="C40:C41">
    <cfRule type="cellIs" priority="1" dxfId="0" operator="equal" stopIfTrue="1">
      <formula>0</formula>
    </cfRule>
  </conditionalFormatting>
  <dataValidations count="3">
    <dataValidation type="decimal" allowBlank="1" showInputMessage="1" showErrorMessage="1" errorTitle="Taux des heures majorées" error="Le taux des heures majorées doit être compris entre 1 et 25 %" sqref="F35:G36 F24:G25 F38:G38 B38:C38 B36:C36 P31:Q31">
      <formula1>0</formula1>
      <formula2>25</formula2>
    </dataValidation>
    <dataValidation type="decimal" allowBlank="1" showInputMessage="1" showErrorMessage="1" errorTitle="Taux des heures majorées" error="Le taux des heures majorées doit être compris entre 1 et 25 %" sqref="F31:G31">
      <formula1>0</formula1>
      <formula2>9999999</formula2>
    </dataValidation>
    <dataValidation type="decimal" allowBlank="1" showInputMessage="1" showErrorMessage="1" sqref="P23:Q23">
      <formula1>0</formula1>
      <formula2>9999999</formula2>
    </dataValidation>
  </dataValidations>
  <printOptions/>
  <pageMargins left="0.35433070866141736" right="0.31496062992125984" top="0.3937007874015748" bottom="0.5118110236220472" header="0.3937007874015748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</dc:creator>
  <cp:keywords/>
  <dc:description/>
  <cp:lastModifiedBy>Philippe Lemonnier</cp:lastModifiedBy>
  <cp:lastPrinted>2019-02-12T18:44:36Z</cp:lastPrinted>
  <dcterms:created xsi:type="dcterms:W3CDTF">2007-12-01T09:20:10Z</dcterms:created>
  <dcterms:modified xsi:type="dcterms:W3CDTF">2019-04-10T12:18:29Z</dcterms:modified>
  <cp:category/>
  <cp:version/>
  <cp:contentType/>
  <cp:contentStatus/>
</cp:coreProperties>
</file>